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720" windowHeight="7320" tabRatio="601" activeTab="4"/>
  </bookViews>
  <sheets>
    <sheet name="IS" sheetId="1" r:id="rId1"/>
    <sheet name="BS" sheetId="2" r:id="rId2"/>
    <sheet name="SCE" sheetId="3" r:id="rId3"/>
    <sheet name="CFS" sheetId="4" r:id="rId4"/>
    <sheet name="Explan.Note " sheetId="5" r:id="rId5"/>
  </sheets>
  <definedNames>
    <definedName name="_xlnm.Print_Area" localSheetId="1">'BS'!$A$1:$F$52</definedName>
    <definedName name="_xlnm.Print_Area" localSheetId="3">'CFS'!$A$1:$D$53</definedName>
    <definedName name="_xlnm.Print_Area" localSheetId="0">'IS'!$A$1:$H$45</definedName>
    <definedName name="_xlnm.Print_Titles" localSheetId="4">'Explan.Note '!$1:$4</definedName>
  </definedNames>
  <calcPr fullCalcOnLoad="1"/>
</workbook>
</file>

<file path=xl/sharedStrings.xml><?xml version="1.0" encoding="utf-8"?>
<sst xmlns="http://schemas.openxmlformats.org/spreadsheetml/2006/main" count="391" uniqueCount="270">
  <si>
    <t>The Company's operation was not materially affected by seasonal demand.</t>
  </si>
  <si>
    <t>Taxation</t>
  </si>
  <si>
    <t>Reserves</t>
  </si>
  <si>
    <t>Current Liabilities</t>
  </si>
  <si>
    <t>Current</t>
  </si>
  <si>
    <t>Dividend</t>
  </si>
  <si>
    <t>Revenue</t>
  </si>
  <si>
    <t>Finance cost</t>
  </si>
  <si>
    <t>Inventories</t>
  </si>
  <si>
    <t>There were no financial instruments with off balance sheet risk at the date of the report.</t>
  </si>
  <si>
    <t>Quarter</t>
  </si>
  <si>
    <t>To Date</t>
  </si>
  <si>
    <t>RM'000</t>
  </si>
  <si>
    <t>RM '000</t>
  </si>
  <si>
    <t>Intangible Assets</t>
  </si>
  <si>
    <t>Current Assets</t>
  </si>
  <si>
    <t>Shareholders' Funds</t>
  </si>
  <si>
    <t>Share Capital</t>
  </si>
  <si>
    <t xml:space="preserve">          Cumulative Quarter</t>
  </si>
  <si>
    <t xml:space="preserve">             Individual Quarter</t>
  </si>
  <si>
    <t>Current Year Provision</t>
  </si>
  <si>
    <t>Deferred Tax</t>
  </si>
  <si>
    <t>Total Purchases</t>
  </si>
  <si>
    <t>Total Profit/(Loss) on Disposal</t>
  </si>
  <si>
    <t>Contingent Liabilities</t>
  </si>
  <si>
    <t>Not applicable</t>
  </si>
  <si>
    <t>TOO YET LAN</t>
  </si>
  <si>
    <t>Secretary</t>
  </si>
  <si>
    <t>BY ORDER OF THE BOARD</t>
  </si>
  <si>
    <t xml:space="preserve"> </t>
  </si>
  <si>
    <t>Sale of Unquoted Investments and/or Properties</t>
  </si>
  <si>
    <t>Effect of Changes in the Composition of the Group</t>
  </si>
  <si>
    <t>Group Borrowings and Debt Securities</t>
  </si>
  <si>
    <t>Material Subsequent Events</t>
  </si>
  <si>
    <t>Seasonality or Cyclicality of Operations</t>
  </si>
  <si>
    <t>a.</t>
  </si>
  <si>
    <t>b.</t>
  </si>
  <si>
    <t>The Company</t>
  </si>
  <si>
    <t>The Group</t>
  </si>
  <si>
    <t>-</t>
  </si>
  <si>
    <t xml:space="preserve">Financial </t>
  </si>
  <si>
    <t>Year ended</t>
  </si>
  <si>
    <t>Ended</t>
  </si>
  <si>
    <t>No interim dividend has been recommended.</t>
  </si>
  <si>
    <t>Status on Utilisation of Proceeds</t>
  </si>
  <si>
    <t>Working Capital</t>
  </si>
  <si>
    <t>Utilisation As Approved</t>
  </si>
  <si>
    <t>Investment in Group's computerisation</t>
  </si>
  <si>
    <t>Fund raising expenses</t>
  </si>
  <si>
    <t>Total</t>
  </si>
  <si>
    <t>i.</t>
  </si>
  <si>
    <t>ii.</t>
  </si>
  <si>
    <t>iii.</t>
  </si>
  <si>
    <t>Operating Expenses</t>
  </si>
  <si>
    <t>report.</t>
  </si>
  <si>
    <t xml:space="preserve">There was no material litigation pending since the last annual balance sheet date up to the date of this </t>
  </si>
  <si>
    <t xml:space="preserve">Balance Unutilised </t>
  </si>
  <si>
    <t>Advertising and promotions</t>
  </si>
  <si>
    <t>Status of Corporate Proposals</t>
  </si>
  <si>
    <t>There were no new corporate proposals for the financial quarter under review.</t>
  </si>
  <si>
    <t>Prospects</t>
  </si>
  <si>
    <t>Cumulative</t>
  </si>
  <si>
    <t xml:space="preserve">Other Operating Income </t>
  </si>
  <si>
    <t>Investing Results</t>
  </si>
  <si>
    <t xml:space="preserve">(a)  Basic </t>
  </si>
  <si>
    <t xml:space="preserve">(b)  Fully diluted  </t>
  </si>
  <si>
    <t>Property, Plant and Equipment</t>
  </si>
  <si>
    <t>Receivables</t>
  </si>
  <si>
    <t>Cash &amp; Cash Equivalents</t>
  </si>
  <si>
    <t>Payables</t>
  </si>
  <si>
    <t>Long Term Liabilities</t>
  </si>
  <si>
    <t>Other Deferred Liabilities</t>
  </si>
  <si>
    <t>Adjustment for non-cash flow:</t>
  </si>
  <si>
    <t>Non-cash items</t>
  </si>
  <si>
    <t>Non-operating items</t>
  </si>
  <si>
    <t>Changes in working capital</t>
  </si>
  <si>
    <t>Net Change in current assets</t>
  </si>
  <si>
    <t>Net Change in current liabilities</t>
  </si>
  <si>
    <t>Other investments</t>
  </si>
  <si>
    <t>Cash &amp; Cash Equivalents at beginning of year</t>
  </si>
  <si>
    <t>Cash &amp; Cash Equivalents at end of year</t>
  </si>
  <si>
    <t>Share</t>
  </si>
  <si>
    <t>Capital</t>
  </si>
  <si>
    <t>Reserve</t>
  </si>
  <si>
    <t>Items affecting Assets, Liabilities, Equity, Net Income or Cash Flows</t>
  </si>
  <si>
    <t>Change in Estimates</t>
  </si>
  <si>
    <t>Issuance, Cancellations, Repurchases, Resale and Repayments of Debt and Equity Securities</t>
  </si>
  <si>
    <t>Dividends Paid</t>
  </si>
  <si>
    <t>Inter-segment sales</t>
  </si>
  <si>
    <t>External sales</t>
  </si>
  <si>
    <t>Total revenue</t>
  </si>
  <si>
    <t>Unallocated corporate expense</t>
  </si>
  <si>
    <t>Interest expense</t>
  </si>
  <si>
    <t>Interest income</t>
  </si>
  <si>
    <t>Income taxes</t>
  </si>
  <si>
    <t>Selected Explanatory Notes pursuant to Para 16, MASB 26 Interim Financial Reporting:</t>
  </si>
  <si>
    <t xml:space="preserve">The valuations of property, plant and equipment have been brought forward, without amendment from the </t>
  </si>
  <si>
    <t>previous annual financial statements.</t>
  </si>
  <si>
    <t xml:space="preserve">There were no changes in the composition of the Group during the interim period, including business </t>
  </si>
  <si>
    <t xml:space="preserve">combinations, acquisition or disposal of subsidiaries and long term investments, restructurings and </t>
  </si>
  <si>
    <t>discontinuing operations.</t>
  </si>
  <si>
    <t>'000</t>
  </si>
  <si>
    <t>Selected Explanatory Notes pursuant to Appendix 9B of the Listing Requirements</t>
  </si>
  <si>
    <t>Total Sales Proceeds</t>
  </si>
  <si>
    <t>Earnings Per Share</t>
  </si>
  <si>
    <t>a</t>
  </si>
  <si>
    <t>Diluted Earnings</t>
  </si>
  <si>
    <t>b</t>
  </si>
  <si>
    <t>There are no changes in estimates reported in prior interim periods of the current financial year or prior</t>
  </si>
  <si>
    <t>Particulars on Quoted Securities</t>
  </si>
  <si>
    <t xml:space="preserve">Purchase Consideration and Sales Proceeds </t>
  </si>
  <si>
    <t>Investments in quoted securities as at the reporting period:</t>
  </si>
  <si>
    <t>At Cost</t>
  </si>
  <si>
    <t>At Carrying value / Book value</t>
  </si>
  <si>
    <t xml:space="preserve">At Market value </t>
  </si>
  <si>
    <t xml:space="preserve">  </t>
  </si>
  <si>
    <t>attributable</t>
  </si>
  <si>
    <t xml:space="preserve"> to Capital</t>
  </si>
  <si>
    <t xml:space="preserve">(The Condensed Consolidated Cash Flow Statements should be read in conjunction with the </t>
  </si>
  <si>
    <t xml:space="preserve">Note :  </t>
  </si>
  <si>
    <t>QUARTERLY REPORT ON CONSOLIDATED RESULTS</t>
  </si>
  <si>
    <t>Corresponding</t>
  </si>
  <si>
    <t>CONDENSED CONSOLIDATED INCOME STATEMENTS</t>
  </si>
  <si>
    <t>CONDENSED CONSOLIDATED BALANCE SHEETS</t>
  </si>
  <si>
    <t xml:space="preserve">Net Current Assets </t>
  </si>
  <si>
    <t xml:space="preserve">(The Condensed Consolidated Balance Sheets should be read in conjunction with </t>
  </si>
  <si>
    <t>(The Condensed Consolidated Income Statements should be read in conjunction with</t>
  </si>
  <si>
    <t>CONDENSED CONSOLIDATED CASH FLOW STATEMENTS</t>
  </si>
  <si>
    <t>Cash Flows From Operating Activities</t>
  </si>
  <si>
    <t>Cash Flows From Investing Activities</t>
  </si>
  <si>
    <t>(The Condensed Consolidated Cash Flow Statements should be read in conjunction</t>
  </si>
  <si>
    <t>CONDENSED CONSOLIDATED STATEMENT OF CHANGES IN EQUITY</t>
  </si>
  <si>
    <t>Declaration of Audit Qualification</t>
  </si>
  <si>
    <t>Accounting Policies and Methods of Computation</t>
  </si>
  <si>
    <t>financial year which have a material effect in the current interim period.</t>
  </si>
  <si>
    <t>Valuation of Property, Plant and Equipment Brought Forward</t>
  </si>
  <si>
    <t>Review of the Performance of the Company and Group</t>
  </si>
  <si>
    <t xml:space="preserve">Breakdown of Tax Charge and Explanation on Variance Between Effective and Statutory Tax Rate </t>
  </si>
  <si>
    <t xml:space="preserve">  b.</t>
  </si>
  <si>
    <t>Changes in Contingent Liabilities or Contingent Assets</t>
  </si>
  <si>
    <t>Contingent Assets</t>
  </si>
  <si>
    <t xml:space="preserve">Summary of Off Balance Sheet Financial Instruments </t>
  </si>
  <si>
    <t xml:space="preserve">Changes in Material Litigation </t>
  </si>
  <si>
    <t>Explanatory Note for Any Shortfall in Profit Guarantee</t>
  </si>
  <si>
    <t>Segment Revenue and Segment Result By Business Segments</t>
  </si>
  <si>
    <t>Revenue (RM '000)</t>
  </si>
  <si>
    <t>Results (RM '000)</t>
  </si>
  <si>
    <t xml:space="preserve">Home </t>
  </si>
  <si>
    <t xml:space="preserve"> Appliance</t>
  </si>
  <si>
    <t>Technology</t>
  </si>
  <si>
    <t>Eliminations</t>
  </si>
  <si>
    <t>Consolidated</t>
  </si>
  <si>
    <t>Depreciation</t>
  </si>
  <si>
    <t>Interest Received</t>
  </si>
  <si>
    <t>Cash used in operations</t>
  </si>
  <si>
    <t>Taxes paid</t>
  </si>
  <si>
    <t xml:space="preserve">year-to-date.  </t>
  </si>
  <si>
    <t xml:space="preserve">There were no sale of unquoted investments and/or properties for the current quarter and financial </t>
  </si>
  <si>
    <t xml:space="preserve">accounting policies and methods of computation are followed in the interim financial statements as </t>
  </si>
  <si>
    <t xml:space="preserve">There are no items affecting assets, liabilities, equity, net income or cash flows that are unusual </t>
  </si>
  <si>
    <t>because of their nature, size or incidence.</t>
  </si>
  <si>
    <t xml:space="preserve">There were no material events subsequent to the end of the interim period that have not been reflected </t>
  </si>
  <si>
    <t>in the financial statements for the interim period.</t>
  </si>
  <si>
    <t xml:space="preserve">There were no contingent assets as at the end of the current quarter or last annual balance sheet </t>
  </si>
  <si>
    <t>date.</t>
  </si>
  <si>
    <t xml:space="preserve">Explanatory Note for Variance of Actual Profit After Tax and Minority Interest and Profit </t>
  </si>
  <si>
    <t>Forecast After Tax and Minority Interest</t>
  </si>
  <si>
    <t>(The figures have not been audited)</t>
  </si>
  <si>
    <r>
      <t xml:space="preserve">I-BERHAD </t>
    </r>
    <r>
      <rPr>
        <sz val="9"/>
        <rFont val="Arial"/>
        <family val="2"/>
      </rPr>
      <t>(7029-H)</t>
    </r>
  </si>
  <si>
    <t xml:space="preserve">assumed conversion of the Executive Share Option (ESOS) and Irredeemable Convertible Unsecured </t>
  </si>
  <si>
    <t>Loan Stocks (ICULS) is anti-dilutive.</t>
  </si>
  <si>
    <t>Basic Earnings</t>
  </si>
  <si>
    <t>Net tangible assets per share (RM)</t>
  </si>
  <si>
    <t>Net cash used in operating activities</t>
  </si>
  <si>
    <t>Turnover</t>
  </si>
  <si>
    <t>Quarter Ended</t>
  </si>
  <si>
    <t xml:space="preserve">The interim financial statement has been prepared in accordance with MASB 26 Interim Financial </t>
  </si>
  <si>
    <t>Reporting and Chapter 9 part K of the Listing Requirements of Kuala Lumpur Stock Exchange. The same</t>
  </si>
  <si>
    <t xml:space="preserve">Quarter </t>
  </si>
  <si>
    <t>2002</t>
  </si>
  <si>
    <t>Movements during the period  (cumulative)</t>
  </si>
  <si>
    <t xml:space="preserve">Under provision in respect of prior years </t>
  </si>
  <si>
    <t xml:space="preserve">Save as disclosed below, there were no issuance or repayment of debt and equity securities, share </t>
  </si>
  <si>
    <t>buy-backs, share cancellations and sale of treasury shares for the current financial year to date.</t>
  </si>
  <si>
    <t>The I-Berhad Executive Share Option Scheme ("ESOS") for the benefit of eligible executives including</t>
  </si>
  <si>
    <t>Executive Directors of the Company and its subsidiaries has come into effect on 19 February 2001 for</t>
  </si>
  <si>
    <t xml:space="preserve">5% Irredeemable Convertible Unsecured Loan Stocks 2002/2007 </t>
  </si>
  <si>
    <t>ESOS Granted and Exercised</t>
  </si>
  <si>
    <t xml:space="preserve">a period of 5 years. </t>
  </si>
  <si>
    <t>No of Options</t>
  </si>
  <si>
    <t xml:space="preserve">Exercised </t>
  </si>
  <si>
    <t xml:space="preserve">Granted </t>
  </si>
  <si>
    <t>Loss</t>
  </si>
  <si>
    <t>Adjusted profit attributable to ordinary shares</t>
  </si>
  <si>
    <t xml:space="preserve">There are no comparative figures as this is the first year that interim financial statement is prepared in </t>
  </si>
  <si>
    <t xml:space="preserve">accordance with MASB 26 Interim Financial Reporting. </t>
  </si>
  <si>
    <t xml:space="preserve">compared with the annual financial statement for the year ended 31 December 2002. </t>
  </si>
  <si>
    <t>The financial statements for the year ended 31 December 2002 was not qualified.</t>
  </si>
  <si>
    <t>As at 1 January 2003</t>
  </si>
  <si>
    <t>No dividend was paid in the current quarter.</t>
  </si>
  <si>
    <t>Profits from operations</t>
  </si>
  <si>
    <t>Bank guarantees given to third parties in respect of services</t>
  </si>
  <si>
    <t>rendered to subsidiaries</t>
  </si>
  <si>
    <t>Guarantee given to a financial institution in respect of credit</t>
  </si>
  <si>
    <t>facilities granted to a subsidiary</t>
  </si>
  <si>
    <t xml:space="preserve">Guarantee given to a third party in respect of services rendered </t>
  </si>
  <si>
    <t>to a subsidiary</t>
  </si>
  <si>
    <t>The Directors are confident that the performance for the Group will improve in the next quarter as the Group</t>
  </si>
  <si>
    <t xml:space="preserve">Original Amount As Approved </t>
  </si>
  <si>
    <t xml:space="preserve">Revised Amount As Approved </t>
  </si>
  <si>
    <t>Replacement, upgrading and expansion</t>
  </si>
  <si>
    <t>of existing manufacturing facilities</t>
  </si>
  <si>
    <t>Investment in research and development</t>
  </si>
  <si>
    <t>centre</t>
  </si>
  <si>
    <t xml:space="preserve">Expansion and improvement in the </t>
  </si>
  <si>
    <t xml:space="preserve">marketing network, setting up of new </t>
  </si>
  <si>
    <t>sales and service outlet and showroom</t>
  </si>
  <si>
    <t>in Malaysia</t>
  </si>
  <si>
    <t>On 18 November 2002, the Securities Commission has approved the Company's application to</t>
  </si>
  <si>
    <t>reallocate the sum of RM1.28m from fund raising expenses previously approved to working capital.</t>
  </si>
  <si>
    <t>the Annual Financial Report for the year ended 31 December 2002)</t>
  </si>
  <si>
    <t>Annual Financial Report for the year ended 31 December 2002)</t>
  </si>
  <si>
    <t xml:space="preserve"> with the Annual Financial Report for the year ended 31 December 2002)</t>
  </si>
  <si>
    <t>At 31 December 2002</t>
  </si>
  <si>
    <t>ICULS</t>
  </si>
  <si>
    <t>Net profit for the period</t>
  </si>
  <si>
    <t>Profit before taxation</t>
  </si>
  <si>
    <t xml:space="preserve">Net Profit attributable to shareholders </t>
  </si>
  <si>
    <t>product margins.</t>
  </si>
  <si>
    <t>Profit/(loss) before taxation</t>
  </si>
  <si>
    <t>rate due to utilisation of unabsorbed tax losses.</t>
  </si>
  <si>
    <t>Operating profit before changes in working capital</t>
  </si>
  <si>
    <t>quarter in the preceding year mainly due to the decline in sales from the IT division. However, profits</t>
  </si>
  <si>
    <t>Loss from Operations</t>
  </si>
  <si>
    <t xml:space="preserve">Accumulated </t>
  </si>
  <si>
    <t>Net Decrease in Cash &amp; Cash Equivalents</t>
  </si>
  <si>
    <t xml:space="preserve">Number of ordinary shares in issue </t>
  </si>
  <si>
    <t xml:space="preserve">The effects on the basic loss per share for the current quarter and year to date arising from the </t>
  </si>
  <si>
    <t>As at 30 June 2003</t>
  </si>
  <si>
    <t>6 Months</t>
  </si>
  <si>
    <t>FOR THE SECOND QUARTER ENDED 30 JUNE 2003</t>
  </si>
  <si>
    <t>6 months quarter ended 30 June 2003</t>
  </si>
  <si>
    <t>At 30 June 2003</t>
  </si>
  <si>
    <t>6 months</t>
  </si>
  <si>
    <t>Ended 30 June</t>
  </si>
  <si>
    <t>Comment on the Profit Before Taxation for the Quarter Reported against the First Quarter 2003</t>
  </si>
  <si>
    <t xml:space="preserve">Utilisation As at 30/06/03 </t>
  </si>
  <si>
    <t xml:space="preserve">Date : 22 July 2003 </t>
  </si>
  <si>
    <t>The decrease in the profits for the quarter and the corresponding period is due to lower product</t>
  </si>
  <si>
    <t>margins.</t>
  </si>
  <si>
    <t>The group was more profitable in the current quarter as compared with the first quarter because of improved</t>
  </si>
  <si>
    <t>For the current quarter and financial year to date, the Group has a lower effective tax rate against the statutory</t>
  </si>
  <si>
    <t>Cash Flows From Financing Activities</t>
  </si>
  <si>
    <t>Interest Paid</t>
  </si>
  <si>
    <t>Note:</t>
  </si>
  <si>
    <t>tangible assets by the number of ordinary shares in issue of 80,784,000 ordinary shares.</t>
  </si>
  <si>
    <t>Basic earnings per share (sen)</t>
  </si>
  <si>
    <t>Interest on ICULS</t>
  </si>
  <si>
    <t xml:space="preserve">Adjustment for interest on ICULS </t>
  </si>
  <si>
    <t>Operating loss</t>
  </si>
  <si>
    <t>Net profit/(loss)</t>
  </si>
  <si>
    <t>Earnings/(Loss) Per Share (sen)</t>
  </si>
  <si>
    <t xml:space="preserve"> the Annual Financial Report for the year ended 31 December 2002) </t>
  </si>
  <si>
    <t xml:space="preserve">The net tangible assets per share for 2003 and 2002 is calculated by dividing the total net </t>
  </si>
  <si>
    <t>The Group's borrowing and debt securities as at the end of the second quarter is as follows:</t>
  </si>
  <si>
    <t>The turnover for the group for the quarter has declined by 21% as compared to the corresponding</t>
  </si>
  <si>
    <t xml:space="preserve">continue to implement its various corporate measures including extending its range of products and opening </t>
  </si>
  <si>
    <t>of a new distribution channel with the I-POS Shopping.</t>
  </si>
  <si>
    <t>were sustainable because better product margins and higher interest income.</t>
  </si>
  <si>
    <t>Digital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</si>
</sst>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_ ;[Red]\-#,##0\ "/>
    <numFmt numFmtId="180" formatCode="0_ ;[Red]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"/>
    <numFmt numFmtId="185" formatCode="#,##0.00_ ;[Red]\-#,##0.00\ "/>
    <numFmt numFmtId="186" formatCode="d/m/yy\ "/>
    <numFmt numFmtId="187" formatCode="d/m/yy"/>
    <numFmt numFmtId="188" formatCode="d/m/yyyy"/>
    <numFmt numFmtId="189" formatCode="#,##0.0_);\(#,##0.0\)"/>
    <numFmt numFmtId="190" formatCode="#,##0_ ;\-#,##0\ "/>
    <numFmt numFmtId="191" formatCode="#,##0.0_ ;[Red]\-#,##0.0\ "/>
    <numFmt numFmtId="192" formatCode="_-* #,##0.0_-;\-* #,##0.0_-;_-* &quot;-&quot;??_-;_-@_-"/>
    <numFmt numFmtId="193" formatCode="_-* #,##0_-;\-* #,##0_-;_-* &quot;-&quot;??_-;_-@_-"/>
    <numFmt numFmtId="194" formatCode="d/mm/yyyy"/>
    <numFmt numFmtId="195" formatCode="#,##0.000_);\(#,##0.000\)"/>
    <numFmt numFmtId="196" formatCode="mm/dd/yy"/>
    <numFmt numFmtId="197" formatCode="0.0000"/>
    <numFmt numFmtId="198" formatCode="0.000"/>
    <numFmt numFmtId="199" formatCode="_-* #,##0.000_-;\-* #,##0.000_-;_-* &quot;-&quot;??_-;_-@_-"/>
    <numFmt numFmtId="200" formatCode="_-* #,##0.0000_-;\-* #,##0.0000_-;_-* &quot;-&quot;??_-;_-@_-"/>
    <numFmt numFmtId="201" formatCode="#,##0_ ;\(#,##0\)\ "/>
    <numFmt numFmtId="202" formatCode="mmm\-yyyy"/>
    <numFmt numFmtId="203" formatCode="#,##0;[Red]\(#,##0\)"/>
    <numFmt numFmtId="204" formatCode="#,##0_);[Red]\-#,##0"/>
    <numFmt numFmtId="205" formatCode="_(* #,##0_);_(* \(#,##0\);_(* &quot;-&quot;??_);_(@_)"/>
    <numFmt numFmtId="206" formatCode="#,##0;[Red]\(#,##0"/>
    <numFmt numFmtId="207" formatCode="#,##0.00;[Red]\(#,##0.00\)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8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14" fontId="1" fillId="0" borderId="0" xfId="0" applyNumberFormat="1" applyFont="1" applyBorder="1" applyAlignment="1" quotePrefix="1">
      <alignment horizontal="center"/>
    </xf>
    <xf numFmtId="190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center"/>
    </xf>
    <xf numFmtId="38" fontId="2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left"/>
    </xf>
    <xf numFmtId="38" fontId="1" fillId="0" borderId="0" xfId="0" applyNumberFormat="1" applyFont="1" applyAlignment="1">
      <alignment/>
    </xf>
    <xf numFmtId="38" fontId="0" fillId="0" borderId="0" xfId="0" applyNumberFormat="1" applyFill="1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0" fillId="0" borderId="0" xfId="0" applyNumberFormat="1" applyAlignment="1">
      <alignment horizontal="center"/>
    </xf>
    <xf numFmtId="38" fontId="1" fillId="0" borderId="0" xfId="0" applyNumberFormat="1" applyFont="1" applyAlignment="1" quotePrefix="1">
      <alignment horizontal="center"/>
    </xf>
    <xf numFmtId="38" fontId="1" fillId="0" borderId="0" xfId="0" applyNumberFormat="1" applyFont="1" applyBorder="1" applyAlignment="1" quotePrefix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4" xfId="0" applyNumberFormat="1" applyBorder="1" applyAlignment="1">
      <alignment horizontal="center"/>
    </xf>
    <xf numFmtId="38" fontId="0" fillId="0" borderId="0" xfId="0" applyNumberFormat="1" applyBorder="1" applyAlignment="1">
      <alignment/>
    </xf>
    <xf numFmtId="38" fontId="1" fillId="0" borderId="0" xfId="0" applyNumberFormat="1" applyFont="1" applyFill="1" applyAlignment="1">
      <alignment horizontal="lef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left"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Fill="1" applyAlignment="1">
      <alignment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 horizontal="center" wrapText="1"/>
    </xf>
    <xf numFmtId="38" fontId="0" fillId="0" borderId="0" xfId="0" applyNumberFormat="1" applyFont="1" applyBorder="1" applyAlignment="1">
      <alignment horizontal="left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 horizontal="center"/>
    </xf>
    <xf numFmtId="38" fontId="1" fillId="0" borderId="0" xfId="0" applyNumberFormat="1" applyFont="1" applyFill="1" applyAlignment="1">
      <alignment horizontal="right"/>
    </xf>
    <xf numFmtId="38" fontId="0" fillId="0" borderId="0" xfId="0" applyNumberFormat="1" applyFill="1" applyAlignment="1">
      <alignment/>
    </xf>
    <xf numFmtId="38" fontId="0" fillId="0" borderId="0" xfId="0" applyNumberFormat="1" applyFont="1" applyBorder="1" applyAlignment="1">
      <alignment horizontal="left" wrapText="1"/>
    </xf>
    <xf numFmtId="38" fontId="0" fillId="0" borderId="0" xfId="0" applyNumberFormat="1" applyFont="1" applyFill="1" applyAlignment="1">
      <alignment horizontal="left"/>
    </xf>
    <xf numFmtId="38" fontId="1" fillId="0" borderId="0" xfId="0" applyNumberFormat="1" applyFont="1" applyFill="1" applyBorder="1" applyAlignment="1">
      <alignment horizontal="center"/>
    </xf>
    <xf numFmtId="38" fontId="0" fillId="0" borderId="4" xfId="0" applyNumberFormat="1" applyFill="1" applyBorder="1" applyAlignment="1">
      <alignment horizontal="center"/>
    </xf>
    <xf numFmtId="38" fontId="0" fillId="0" borderId="6" xfId="0" applyNumberFormat="1" applyBorder="1" applyAlignment="1">
      <alignment horizontal="center"/>
    </xf>
    <xf numFmtId="38" fontId="0" fillId="0" borderId="0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Border="1" applyAlignment="1">
      <alignment/>
    </xf>
    <xf numFmtId="38" fontId="0" fillId="0" borderId="4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4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38" fontId="1" fillId="0" borderId="0" xfId="0" applyNumberFormat="1" applyFont="1" applyBorder="1" applyAlignment="1" quotePrefix="1">
      <alignment horizontal="center" wrapText="1"/>
    </xf>
    <xf numFmtId="0" fontId="1" fillId="0" borderId="0" xfId="0" applyNumberFormat="1" applyFont="1" applyBorder="1" applyAlignment="1" quotePrefix="1">
      <alignment horizontal="center"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40" fontId="0" fillId="0" borderId="7" xfId="0" applyNumberFormat="1" applyFont="1" applyBorder="1" applyAlignment="1" quotePrefix="1">
      <alignment horizontal="center"/>
    </xf>
    <xf numFmtId="38" fontId="0" fillId="0" borderId="0" xfId="0" applyNumberFormat="1" applyFill="1" applyAlignment="1">
      <alignment horizontal="center"/>
    </xf>
    <xf numFmtId="38" fontId="0" fillId="0" borderId="7" xfId="0" applyNumberFormat="1" applyFont="1" applyBorder="1" applyAlignment="1">
      <alignment horizontal="center"/>
    </xf>
    <xf numFmtId="38" fontId="0" fillId="0" borderId="8" xfId="0" applyNumberFormat="1" applyFont="1" applyBorder="1" applyAlignment="1">
      <alignment horizontal="center"/>
    </xf>
    <xf numFmtId="15" fontId="0" fillId="0" borderId="0" xfId="0" applyNumberFormat="1" applyFont="1" applyAlignment="1">
      <alignment/>
    </xf>
    <xf numFmtId="206" fontId="0" fillId="0" borderId="0" xfId="0" applyNumberFormat="1" applyFont="1" applyBorder="1" applyAlignment="1">
      <alignment horizontal="center"/>
    </xf>
    <xf numFmtId="203" fontId="0" fillId="0" borderId="0" xfId="0" applyNumberFormat="1" applyAlignment="1">
      <alignment horizontal="center"/>
    </xf>
    <xf numFmtId="203" fontId="0" fillId="0" borderId="4" xfId="0" applyNumberFormat="1" applyBorder="1" applyAlignment="1">
      <alignment horizontal="center"/>
    </xf>
    <xf numFmtId="203" fontId="0" fillId="0" borderId="0" xfId="0" applyNumberFormat="1" applyFont="1" applyAlignment="1">
      <alignment horizontal="center"/>
    </xf>
    <xf numFmtId="203" fontId="0" fillId="0" borderId="3" xfId="0" applyNumberFormat="1" applyBorder="1" applyAlignment="1">
      <alignment horizontal="center"/>
    </xf>
    <xf numFmtId="203" fontId="0" fillId="0" borderId="0" xfId="0" applyNumberFormat="1" applyFont="1" applyBorder="1" applyAlignment="1">
      <alignment horizontal="center"/>
    </xf>
    <xf numFmtId="203" fontId="0" fillId="0" borderId="3" xfId="0" applyNumberFormat="1" applyFont="1" applyBorder="1" applyAlignment="1">
      <alignment horizontal="center"/>
    </xf>
    <xf numFmtId="203" fontId="0" fillId="0" borderId="9" xfId="0" applyNumberFormat="1" applyFont="1" applyBorder="1" applyAlignment="1">
      <alignment horizontal="center"/>
    </xf>
    <xf numFmtId="203" fontId="0" fillId="0" borderId="4" xfId="0" applyNumberFormat="1" applyFont="1" applyBorder="1" applyAlignment="1">
      <alignment horizontal="center"/>
    </xf>
    <xf numFmtId="203" fontId="1" fillId="0" borderId="0" xfId="0" applyNumberFormat="1" applyFont="1" applyAlignment="1">
      <alignment/>
    </xf>
    <xf numFmtId="203" fontId="1" fillId="0" borderId="0" xfId="0" applyNumberFormat="1" applyFont="1" applyBorder="1" applyAlignment="1">
      <alignment horizontal="center"/>
    </xf>
    <xf numFmtId="203" fontId="0" fillId="0" borderId="0" xfId="0" applyNumberFormat="1" applyAlignment="1">
      <alignment/>
    </xf>
    <xf numFmtId="207" fontId="0" fillId="0" borderId="0" xfId="0" applyNumberFormat="1" applyFont="1" applyBorder="1" applyAlignment="1" quotePrefix="1">
      <alignment horizontal="center"/>
    </xf>
    <xf numFmtId="207" fontId="0" fillId="0" borderId="0" xfId="0" applyNumberFormat="1" applyFont="1" applyBorder="1" applyAlignment="1">
      <alignment horizontal="center"/>
    </xf>
    <xf numFmtId="203" fontId="0" fillId="0" borderId="10" xfId="0" applyNumberFormat="1" applyFont="1" applyBorder="1" applyAlignment="1">
      <alignment horizontal="center"/>
    </xf>
    <xf numFmtId="203" fontId="0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38" fontId="6" fillId="0" borderId="0" xfId="0" applyNumberFormat="1" applyFont="1" applyAlignment="1">
      <alignment horizontal="center"/>
    </xf>
    <xf numFmtId="38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38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workbookViewId="0" topLeftCell="A14">
      <selection activeCell="J21" sqref="J21"/>
    </sheetView>
  </sheetViews>
  <sheetFormatPr defaultColWidth="9.140625" defaultRowHeight="12.75"/>
  <cols>
    <col min="1" max="1" width="26.140625" style="8" customWidth="1"/>
    <col min="2" max="2" width="13.7109375" style="8" customWidth="1"/>
    <col min="3" max="3" width="0.85546875" style="12" customWidth="1"/>
    <col min="4" max="4" width="13.7109375" style="8" customWidth="1"/>
    <col min="5" max="5" width="0.85546875" style="12" customWidth="1"/>
    <col min="6" max="6" width="13.7109375" style="8" customWidth="1"/>
    <col min="7" max="7" width="0.85546875" style="12" customWidth="1"/>
    <col min="8" max="8" width="13.7109375" style="8" customWidth="1"/>
    <col min="9" max="9" width="0.85546875" style="8" customWidth="1"/>
    <col min="10" max="10" width="5.140625" style="8" customWidth="1"/>
    <col min="11" max="16384" width="9.140625" style="8" customWidth="1"/>
  </cols>
  <sheetData>
    <row r="1" spans="1:8" ht="18">
      <c r="A1" s="104" t="s">
        <v>168</v>
      </c>
      <c r="B1" s="104"/>
      <c r="C1" s="104"/>
      <c r="D1" s="104"/>
      <c r="E1" s="104"/>
      <c r="F1" s="104"/>
      <c r="G1" s="104"/>
      <c r="H1" s="104"/>
    </row>
    <row r="2" spans="1:8" ht="12.75">
      <c r="A2" s="105" t="s">
        <v>120</v>
      </c>
      <c r="B2" s="105"/>
      <c r="C2" s="105"/>
      <c r="D2" s="105"/>
      <c r="E2" s="105"/>
      <c r="F2" s="105"/>
      <c r="G2" s="105"/>
      <c r="H2" s="105"/>
    </row>
    <row r="3" spans="1:8" ht="12.75">
      <c r="A3" s="105" t="s">
        <v>240</v>
      </c>
      <c r="B3" s="105"/>
      <c r="C3" s="105"/>
      <c r="D3" s="105"/>
      <c r="E3" s="105"/>
      <c r="F3" s="105"/>
      <c r="G3" s="105"/>
      <c r="H3" s="105"/>
    </row>
    <row r="4" spans="1:8" ht="12.75">
      <c r="A4" s="105" t="s">
        <v>167</v>
      </c>
      <c r="B4" s="105"/>
      <c r="C4" s="105"/>
      <c r="D4" s="105"/>
      <c r="E4" s="105"/>
      <c r="F4" s="105"/>
      <c r="G4" s="105"/>
      <c r="H4" s="105"/>
    </row>
    <row r="5" spans="1:8" ht="12.75">
      <c r="A5" s="11"/>
      <c r="B5" s="11"/>
      <c r="C5" s="11"/>
      <c r="D5" s="11"/>
      <c r="E5" s="11"/>
      <c r="F5" s="11"/>
      <c r="G5" s="11"/>
      <c r="H5" s="11"/>
    </row>
    <row r="7" ht="12.75">
      <c r="A7" s="3" t="s">
        <v>122</v>
      </c>
    </row>
    <row r="9" spans="1:8" ht="12.75">
      <c r="A9" s="12"/>
      <c r="B9" s="23" t="s">
        <v>19</v>
      </c>
      <c r="C9" s="23"/>
      <c r="D9" s="6"/>
      <c r="E9" s="6"/>
      <c r="F9" s="23" t="s">
        <v>18</v>
      </c>
      <c r="G9" s="23"/>
      <c r="H9" s="6"/>
    </row>
    <row r="10" spans="1:8" ht="12.75">
      <c r="A10" s="12"/>
      <c r="B10" s="6" t="s">
        <v>4</v>
      </c>
      <c r="C10" s="6"/>
      <c r="D10" s="6" t="s">
        <v>121</v>
      </c>
      <c r="E10" s="6"/>
      <c r="F10" s="6" t="s">
        <v>239</v>
      </c>
      <c r="G10" s="6"/>
      <c r="H10" s="6" t="s">
        <v>239</v>
      </c>
    </row>
    <row r="11" spans="1:8" ht="12.75">
      <c r="A11" s="12"/>
      <c r="B11" s="6" t="s">
        <v>10</v>
      </c>
      <c r="C11" s="6"/>
      <c r="D11" s="6" t="s">
        <v>10</v>
      </c>
      <c r="E11" s="6"/>
      <c r="F11" s="6" t="s">
        <v>61</v>
      </c>
      <c r="G11" s="6"/>
      <c r="H11" s="6" t="s">
        <v>61</v>
      </c>
    </row>
    <row r="12" spans="1:8" ht="12.75">
      <c r="A12" s="12"/>
      <c r="B12" s="6" t="s">
        <v>42</v>
      </c>
      <c r="C12" s="6"/>
      <c r="D12" s="6" t="s">
        <v>42</v>
      </c>
      <c r="E12" s="6"/>
      <c r="F12" s="6" t="s">
        <v>11</v>
      </c>
      <c r="G12" s="6"/>
      <c r="H12" s="6" t="s">
        <v>11</v>
      </c>
    </row>
    <row r="13" spans="1:8" ht="12.75">
      <c r="A13" s="12"/>
      <c r="B13" s="9">
        <v>37802</v>
      </c>
      <c r="C13" s="9"/>
      <c r="D13" s="9">
        <v>37437</v>
      </c>
      <c r="E13" s="18"/>
      <c r="F13" s="9">
        <v>37802</v>
      </c>
      <c r="G13" s="9"/>
      <c r="H13" s="9">
        <v>37437</v>
      </c>
    </row>
    <row r="14" spans="1:8" ht="12.75">
      <c r="A14" s="12"/>
      <c r="B14" s="6" t="s">
        <v>12</v>
      </c>
      <c r="C14" s="6"/>
      <c r="D14" s="6" t="s">
        <v>12</v>
      </c>
      <c r="E14" s="6"/>
      <c r="F14" s="6" t="s">
        <v>12</v>
      </c>
      <c r="G14" s="6"/>
      <c r="H14" s="6" t="s">
        <v>12</v>
      </c>
    </row>
    <row r="15" spans="1:8" ht="12.75">
      <c r="A15" s="12"/>
      <c r="B15" s="12"/>
      <c r="D15" s="12"/>
      <c r="F15" s="12"/>
      <c r="H15" s="12"/>
    </row>
    <row r="16" spans="1:8" ht="12.75">
      <c r="A16" s="12" t="s">
        <v>6</v>
      </c>
      <c r="B16" s="87">
        <v>23644</v>
      </c>
      <c r="C16" s="87"/>
      <c r="D16" s="87">
        <v>29824</v>
      </c>
      <c r="E16" s="87"/>
      <c r="F16" s="87">
        <v>44158</v>
      </c>
      <c r="G16" s="87"/>
      <c r="H16" s="87">
        <v>55901</v>
      </c>
    </row>
    <row r="17" spans="1:8" ht="12.75">
      <c r="A17" s="12"/>
      <c r="B17" s="87"/>
      <c r="C17" s="87"/>
      <c r="D17" s="87"/>
      <c r="E17" s="87"/>
      <c r="F17" s="87"/>
      <c r="G17" s="87"/>
      <c r="H17" s="87"/>
    </row>
    <row r="18" spans="1:8" ht="12.75">
      <c r="A18" s="12" t="s">
        <v>53</v>
      </c>
      <c r="B18" s="92">
        <v>-23788</v>
      </c>
      <c r="C18" s="92"/>
      <c r="D18" s="92">
        <v>-32283</v>
      </c>
      <c r="E18" s="92"/>
      <c r="F18" s="92">
        <v>-45117</v>
      </c>
      <c r="G18" s="92"/>
      <c r="H18" s="92">
        <v>-58629</v>
      </c>
    </row>
    <row r="19" spans="1:8" ht="12.75">
      <c r="A19" s="12"/>
      <c r="B19" s="92"/>
      <c r="C19" s="92"/>
      <c r="D19" s="92"/>
      <c r="E19" s="92"/>
      <c r="F19" s="92"/>
      <c r="G19" s="92"/>
      <c r="H19" s="92"/>
    </row>
    <row r="20" spans="1:8" ht="12.75">
      <c r="A20" s="12" t="s">
        <v>62</v>
      </c>
      <c r="B20" s="92">
        <v>94</v>
      </c>
      <c r="C20" s="92"/>
      <c r="D20" s="92">
        <v>193</v>
      </c>
      <c r="E20" s="92"/>
      <c r="F20" s="92">
        <v>189</v>
      </c>
      <c r="G20" s="92"/>
      <c r="H20" s="92">
        <v>359</v>
      </c>
    </row>
    <row r="21" spans="1:8" ht="12.75">
      <c r="A21" s="12"/>
      <c r="B21" s="93"/>
      <c r="C21" s="92"/>
      <c r="D21" s="93"/>
      <c r="E21" s="92"/>
      <c r="F21" s="93"/>
      <c r="G21" s="92"/>
      <c r="H21" s="93"/>
    </row>
    <row r="22" spans="1:8" ht="12.75">
      <c r="A22" s="12"/>
      <c r="B22" s="101"/>
      <c r="C22" s="92"/>
      <c r="D22" s="101"/>
      <c r="E22" s="92"/>
      <c r="F22" s="101"/>
      <c r="G22" s="92"/>
      <c r="H22" s="101"/>
    </row>
    <row r="23" spans="1:8" ht="12.75">
      <c r="A23" s="12" t="s">
        <v>233</v>
      </c>
      <c r="B23" s="92">
        <f>SUM(B15:B21)</f>
        <v>-50</v>
      </c>
      <c r="C23" s="92"/>
      <c r="D23" s="92">
        <f>SUM(D15:D21)</f>
        <v>-2266</v>
      </c>
      <c r="E23" s="92"/>
      <c r="F23" s="92">
        <f>SUM(F15:F21)</f>
        <v>-770</v>
      </c>
      <c r="G23" s="92"/>
      <c r="H23" s="92">
        <f>SUM(H15:H21)</f>
        <v>-2369</v>
      </c>
    </row>
    <row r="24" spans="1:8" ht="12.75">
      <c r="A24" s="12"/>
      <c r="B24" s="92"/>
      <c r="C24" s="92"/>
      <c r="D24" s="92"/>
      <c r="E24" s="92"/>
      <c r="F24" s="92"/>
      <c r="G24" s="92"/>
      <c r="H24" s="92"/>
    </row>
    <row r="25" spans="1:8" ht="12.75">
      <c r="A25" s="12" t="s">
        <v>7</v>
      </c>
      <c r="B25" s="92">
        <v>0</v>
      </c>
      <c r="C25" s="92"/>
      <c r="D25" s="92">
        <v>-337</v>
      </c>
      <c r="E25" s="92"/>
      <c r="F25" s="92">
        <v>0</v>
      </c>
      <c r="G25" s="92"/>
      <c r="H25" s="92">
        <v>-337</v>
      </c>
    </row>
    <row r="26" spans="1:8" ht="12.75">
      <c r="A26" s="12"/>
      <c r="B26" s="92"/>
      <c r="C26" s="92"/>
      <c r="D26" s="92"/>
      <c r="E26" s="92"/>
      <c r="F26" s="92"/>
      <c r="G26" s="92"/>
      <c r="H26" s="92"/>
    </row>
    <row r="27" spans="1:8" ht="12.75">
      <c r="A27" s="12" t="s">
        <v>63</v>
      </c>
      <c r="B27" s="92">
        <v>980</v>
      </c>
      <c r="C27" s="92"/>
      <c r="D27" s="92">
        <v>847</v>
      </c>
      <c r="E27" s="92"/>
      <c r="F27" s="92">
        <v>1944</v>
      </c>
      <c r="G27" s="92"/>
      <c r="H27" s="92">
        <v>963</v>
      </c>
    </row>
    <row r="28" spans="1:8" ht="12.75">
      <c r="A28" s="12"/>
      <c r="B28" s="93"/>
      <c r="C28" s="92"/>
      <c r="D28" s="93"/>
      <c r="E28" s="92"/>
      <c r="F28" s="93"/>
      <c r="G28" s="92"/>
      <c r="H28" s="93"/>
    </row>
    <row r="29" spans="1:8" ht="12.75">
      <c r="A29" s="12"/>
      <c r="B29" s="92"/>
      <c r="C29" s="92"/>
      <c r="D29" s="92"/>
      <c r="E29" s="92"/>
      <c r="F29" s="92"/>
      <c r="G29" s="92"/>
      <c r="H29" s="92"/>
    </row>
    <row r="30" spans="1:8" ht="12.75">
      <c r="A30" s="12" t="s">
        <v>229</v>
      </c>
      <c r="B30" s="92">
        <f>SUM(B22:B28)</f>
        <v>930</v>
      </c>
      <c r="C30" s="92"/>
      <c r="D30" s="92">
        <f>SUM(D22:D28)</f>
        <v>-1756</v>
      </c>
      <c r="E30" s="92"/>
      <c r="F30" s="92">
        <f>SUM(F22:F28)</f>
        <v>1174</v>
      </c>
      <c r="G30" s="92"/>
      <c r="H30" s="92">
        <f>SUM(H22:H28)</f>
        <v>-1743</v>
      </c>
    </row>
    <row r="31" spans="1:8" ht="12.75">
      <c r="A31" s="12"/>
      <c r="B31" s="92"/>
      <c r="C31" s="92"/>
      <c r="D31" s="92"/>
      <c r="E31" s="92"/>
      <c r="F31" s="92"/>
      <c r="G31" s="92"/>
      <c r="H31" s="92"/>
    </row>
    <row r="32" spans="1:8" ht="12.75">
      <c r="A32" s="12" t="s">
        <v>1</v>
      </c>
      <c r="B32" s="92">
        <v>8</v>
      </c>
      <c r="C32" s="92"/>
      <c r="D32" s="92">
        <v>-72</v>
      </c>
      <c r="E32" s="92"/>
      <c r="F32" s="92" t="s">
        <v>39</v>
      </c>
      <c r="G32" s="92"/>
      <c r="H32" s="92">
        <v>-75</v>
      </c>
    </row>
    <row r="33" spans="1:8" ht="12.75">
      <c r="A33" s="12"/>
      <c r="B33" s="93"/>
      <c r="C33" s="92"/>
      <c r="D33" s="93"/>
      <c r="E33" s="92"/>
      <c r="F33" s="93"/>
      <c r="G33" s="92"/>
      <c r="H33" s="93"/>
    </row>
    <row r="34" spans="1:8" ht="12.75">
      <c r="A34" s="12"/>
      <c r="B34" s="92"/>
      <c r="C34" s="92"/>
      <c r="D34" s="92"/>
      <c r="E34" s="92"/>
      <c r="F34" s="92"/>
      <c r="G34" s="92"/>
      <c r="H34" s="92"/>
    </row>
    <row r="35" spans="1:8" ht="13.5" thickBot="1">
      <c r="A35" s="12" t="s">
        <v>260</v>
      </c>
      <c r="B35" s="102">
        <f>SUM(B30:B34)</f>
        <v>938</v>
      </c>
      <c r="C35" s="92"/>
      <c r="D35" s="102">
        <f>SUM(D30:D34)</f>
        <v>-1828</v>
      </c>
      <c r="E35" s="92"/>
      <c r="F35" s="102">
        <f>SUM(F30:F34)</f>
        <v>1174</v>
      </c>
      <c r="G35" s="92"/>
      <c r="H35" s="102">
        <f>SUM(H30:H34)</f>
        <v>-1818</v>
      </c>
    </row>
    <row r="36" spans="1:8" ht="13.5" thickTop="1">
      <c r="A36" s="12"/>
      <c r="B36" s="19"/>
      <c r="C36" s="19"/>
      <c r="D36" s="21"/>
      <c r="E36" s="21"/>
      <c r="F36" s="21"/>
      <c r="G36" s="21"/>
      <c r="H36" s="20"/>
    </row>
    <row r="37" spans="1:8" ht="12.75">
      <c r="A37" s="12" t="s">
        <v>261</v>
      </c>
      <c r="B37" s="21"/>
      <c r="C37" s="21"/>
      <c r="D37" s="21"/>
      <c r="E37" s="21"/>
      <c r="F37" s="21"/>
      <c r="G37" s="21"/>
      <c r="H37" s="20"/>
    </row>
    <row r="38" spans="1:8" ht="12.75">
      <c r="A38" s="12" t="s">
        <v>64</v>
      </c>
      <c r="B38" s="99">
        <v>0.55</v>
      </c>
      <c r="C38" s="100"/>
      <c r="D38" s="100">
        <v>-2.26</v>
      </c>
      <c r="E38" s="100"/>
      <c r="F38" s="99">
        <v>0.21</v>
      </c>
      <c r="G38" s="100"/>
      <c r="H38" s="100">
        <v>-2.25</v>
      </c>
    </row>
    <row r="39" spans="1:8" ht="12.75">
      <c r="A39" s="12"/>
      <c r="B39" s="100"/>
      <c r="C39" s="100"/>
      <c r="D39" s="100"/>
      <c r="E39" s="100"/>
      <c r="F39" s="100"/>
      <c r="G39" s="100"/>
      <c r="H39" s="100"/>
    </row>
    <row r="40" spans="1:8" ht="12.75">
      <c r="A40" s="12" t="s">
        <v>65</v>
      </c>
      <c r="B40" s="99" t="s">
        <v>39</v>
      </c>
      <c r="C40" s="100"/>
      <c r="D40" s="100">
        <v>-2.26</v>
      </c>
      <c r="E40" s="100"/>
      <c r="F40" s="99" t="s">
        <v>39</v>
      </c>
      <c r="G40" s="100"/>
      <c r="H40" s="100">
        <v>-2.25</v>
      </c>
    </row>
    <row r="41" spans="1:8" ht="12.75">
      <c r="A41" s="12"/>
      <c r="B41" s="21"/>
      <c r="C41" s="21"/>
      <c r="D41" s="21"/>
      <c r="E41" s="21"/>
      <c r="F41" s="21"/>
      <c r="G41" s="21"/>
      <c r="H41" s="21"/>
    </row>
    <row r="42" spans="2:8" ht="12.75">
      <c r="B42" s="11"/>
      <c r="C42" s="21"/>
      <c r="D42" s="11"/>
      <c r="E42" s="21"/>
      <c r="F42" s="11"/>
      <c r="G42" s="21"/>
      <c r="H42" s="11"/>
    </row>
    <row r="43" spans="1:8" ht="12.75">
      <c r="A43" s="103" t="s">
        <v>126</v>
      </c>
      <c r="B43" s="103"/>
      <c r="C43" s="103"/>
      <c r="D43" s="103"/>
      <c r="E43" s="103"/>
      <c r="F43" s="103"/>
      <c r="G43" s="103"/>
      <c r="H43" s="103"/>
    </row>
    <row r="44" spans="1:8" ht="12.75">
      <c r="A44" s="103" t="s">
        <v>262</v>
      </c>
      <c r="B44" s="103"/>
      <c r="C44" s="103"/>
      <c r="D44" s="103"/>
      <c r="E44" s="103"/>
      <c r="F44" s="103"/>
      <c r="G44" s="103"/>
      <c r="H44" s="103"/>
    </row>
    <row r="45" spans="1:8" ht="12.75">
      <c r="A45" s="8" t="s">
        <v>115</v>
      </c>
      <c r="B45" s="11"/>
      <c r="C45" s="21"/>
      <c r="D45" s="11"/>
      <c r="E45" s="21"/>
      <c r="F45" s="11"/>
      <c r="G45" s="21"/>
      <c r="H45" s="11"/>
    </row>
    <row r="46" spans="2:8" ht="12.75">
      <c r="B46" s="11"/>
      <c r="C46" s="21"/>
      <c r="D46" s="11"/>
      <c r="E46" s="21"/>
      <c r="F46" s="11"/>
      <c r="G46" s="21"/>
      <c r="H46" s="11"/>
    </row>
    <row r="47" spans="2:8" ht="12.75">
      <c r="B47" s="11"/>
      <c r="C47" s="21"/>
      <c r="D47" s="11"/>
      <c r="E47" s="21"/>
      <c r="F47" s="11"/>
      <c r="G47" s="21"/>
      <c r="H47" s="11"/>
    </row>
    <row r="48" spans="2:8" ht="12.75">
      <c r="B48" s="11"/>
      <c r="C48" s="21"/>
      <c r="D48" s="11"/>
      <c r="E48" s="21"/>
      <c r="F48" s="11"/>
      <c r="G48" s="21"/>
      <c r="H48" s="11"/>
    </row>
    <row r="49" spans="2:8" ht="12.75">
      <c r="B49" s="11"/>
      <c r="C49" s="21"/>
      <c r="D49" s="11"/>
      <c r="E49" s="21"/>
      <c r="F49" s="11"/>
      <c r="G49" s="21"/>
      <c r="H49" s="11"/>
    </row>
    <row r="50" spans="2:8" ht="12.75">
      <c r="B50" s="11"/>
      <c r="C50" s="21"/>
      <c r="D50" s="11"/>
      <c r="E50" s="21"/>
      <c r="F50" s="11" t="s">
        <v>29</v>
      </c>
      <c r="G50" s="21"/>
      <c r="H50" s="11"/>
    </row>
    <row r="51" spans="2:8" ht="12.75">
      <c r="B51" s="11"/>
      <c r="C51" s="21"/>
      <c r="D51" s="11"/>
      <c r="E51" s="21"/>
      <c r="F51" s="11"/>
      <c r="G51" s="21"/>
      <c r="H51" s="11"/>
    </row>
    <row r="52" spans="2:8" ht="12.75">
      <c r="B52" s="11"/>
      <c r="C52" s="21"/>
      <c r="D52" s="11"/>
      <c r="E52" s="21"/>
      <c r="F52" s="11"/>
      <c r="G52" s="21"/>
      <c r="H52" s="11"/>
    </row>
    <row r="53" spans="2:8" ht="12.75">
      <c r="B53" s="11"/>
      <c r="C53" s="21"/>
      <c r="D53" s="11"/>
      <c r="E53" s="21"/>
      <c r="F53" s="11"/>
      <c r="G53" s="21"/>
      <c r="H53" s="11"/>
    </row>
    <row r="54" spans="2:8" ht="12.75">
      <c r="B54" s="11"/>
      <c r="C54" s="21"/>
      <c r="D54" s="11"/>
      <c r="E54" s="21"/>
      <c r="F54" s="11"/>
      <c r="G54" s="21"/>
      <c r="H54" s="11"/>
    </row>
    <row r="55" spans="2:8" ht="12.75">
      <c r="B55" s="11"/>
      <c r="C55" s="21"/>
      <c r="D55" s="11"/>
      <c r="E55" s="21"/>
      <c r="F55" s="11"/>
      <c r="G55" s="21"/>
      <c r="H55" s="11"/>
    </row>
    <row r="110" ht="12.75">
      <c r="B110" s="8" t="s">
        <v>29</v>
      </c>
    </row>
  </sheetData>
  <mergeCells count="6">
    <mergeCell ref="A44:H44"/>
    <mergeCell ref="A1:H1"/>
    <mergeCell ref="A2:H2"/>
    <mergeCell ref="A3:H3"/>
    <mergeCell ref="A43:H43"/>
    <mergeCell ref="A4:H4"/>
  </mergeCells>
  <printOptions horizontalCentered="1"/>
  <pageMargins left="0.7" right="0.55" top="1.24" bottom="0.393700787401575" header="0.393700787401575" footer="0.39370078740157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workbookViewId="0" topLeftCell="A35">
      <selection activeCell="A47" sqref="A47"/>
    </sheetView>
  </sheetViews>
  <sheetFormatPr defaultColWidth="9.140625" defaultRowHeight="12.75"/>
  <cols>
    <col min="1" max="1" width="2.8515625" style="8" customWidth="1"/>
    <col min="2" max="2" width="41.28125" style="8" customWidth="1"/>
    <col min="3" max="3" width="15.7109375" style="8" customWidth="1"/>
    <col min="4" max="4" width="0.85546875" style="8" customWidth="1"/>
    <col min="5" max="5" width="15.7109375" style="8" customWidth="1"/>
    <col min="6" max="6" width="4.140625" style="8" customWidth="1"/>
    <col min="7" max="8" width="9.140625" style="8" customWidth="1"/>
    <col min="9" max="9" width="9.00390625" style="8" customWidth="1"/>
    <col min="10" max="16384" width="9.140625" style="8" customWidth="1"/>
  </cols>
  <sheetData>
    <row r="1" spans="1:6" ht="18">
      <c r="A1" s="104" t="s">
        <v>168</v>
      </c>
      <c r="B1" s="104"/>
      <c r="C1" s="104"/>
      <c r="D1" s="104"/>
      <c r="E1" s="104"/>
      <c r="F1" s="13"/>
    </row>
    <row r="2" spans="1:6" ht="12.75">
      <c r="A2" s="105" t="s">
        <v>120</v>
      </c>
      <c r="B2" s="105"/>
      <c r="C2" s="105"/>
      <c r="D2" s="105"/>
      <c r="E2" s="105"/>
      <c r="F2" s="11"/>
    </row>
    <row r="3" spans="1:6" ht="12.75">
      <c r="A3" s="105" t="str">
        <f>'IS'!A3</f>
        <v>FOR THE SECOND QUARTER ENDED 30 JUNE 2003</v>
      </c>
      <c r="B3" s="105"/>
      <c r="C3" s="105"/>
      <c r="D3" s="105"/>
      <c r="E3" s="105"/>
      <c r="F3" s="11"/>
    </row>
    <row r="4" spans="1:6" ht="12.75">
      <c r="A4" s="105" t="s">
        <v>167</v>
      </c>
      <c r="B4" s="105"/>
      <c r="C4" s="105"/>
      <c r="D4" s="105"/>
      <c r="E4" s="105"/>
      <c r="F4" s="11"/>
    </row>
    <row r="5" spans="1:6" ht="12.75">
      <c r="A5" s="11"/>
      <c r="B5" s="11"/>
      <c r="C5" s="11"/>
      <c r="D5" s="11"/>
      <c r="E5" s="11"/>
      <c r="F5" s="11"/>
    </row>
    <row r="7" ht="12.75">
      <c r="A7" s="3" t="s">
        <v>123</v>
      </c>
    </row>
    <row r="9" spans="1:5" ht="12.75">
      <c r="A9" s="12"/>
      <c r="B9" s="12"/>
      <c r="C9" s="9">
        <v>37802</v>
      </c>
      <c r="D9" s="9"/>
      <c r="E9" s="9">
        <v>37621</v>
      </c>
    </row>
    <row r="10" spans="1:5" ht="12.75">
      <c r="A10" s="12"/>
      <c r="B10" s="12"/>
      <c r="C10" s="6" t="s">
        <v>13</v>
      </c>
      <c r="D10" s="6"/>
      <c r="E10" s="6" t="s">
        <v>13</v>
      </c>
    </row>
    <row r="11" spans="1:5" ht="12.75">
      <c r="A11" s="12"/>
      <c r="B11" s="12"/>
      <c r="C11" s="24"/>
      <c r="D11" s="24"/>
      <c r="E11" s="24"/>
    </row>
    <row r="12" spans="1:5" ht="12.75">
      <c r="A12" s="5" t="s">
        <v>66</v>
      </c>
      <c r="B12" s="12"/>
      <c r="C12" s="20">
        <v>16055</v>
      </c>
      <c r="D12" s="20"/>
      <c r="E12" s="20">
        <v>16817</v>
      </c>
    </row>
    <row r="13" spans="1:5" ht="12.75">
      <c r="A13" s="5"/>
      <c r="B13" s="12"/>
      <c r="C13" s="20"/>
      <c r="D13" s="20"/>
      <c r="E13" s="20"/>
    </row>
    <row r="14" spans="1:5" ht="12.75">
      <c r="A14" s="5" t="s">
        <v>14</v>
      </c>
      <c r="B14" s="12"/>
      <c r="C14" s="20">
        <v>238</v>
      </c>
      <c r="D14" s="20"/>
      <c r="E14" s="20">
        <v>285</v>
      </c>
    </row>
    <row r="15" spans="1:5" ht="12.75">
      <c r="A15" s="12"/>
      <c r="B15" s="12"/>
      <c r="C15" s="20"/>
      <c r="D15" s="20"/>
      <c r="E15" s="20"/>
    </row>
    <row r="16" spans="1:6" ht="12.75">
      <c r="A16" s="5" t="s">
        <v>15</v>
      </c>
      <c r="B16" s="12"/>
      <c r="F16" s="14"/>
    </row>
    <row r="17" spans="1:5" ht="12.75">
      <c r="A17" s="5"/>
      <c r="B17" s="12" t="s">
        <v>8</v>
      </c>
      <c r="C17" s="28">
        <v>18545</v>
      </c>
      <c r="D17" s="26"/>
      <c r="E17" s="28">
        <v>10234</v>
      </c>
    </row>
    <row r="18" spans="1:5" ht="12.75">
      <c r="A18" s="5"/>
      <c r="B18" s="12" t="s">
        <v>67</v>
      </c>
      <c r="C18" s="15">
        <v>11188</v>
      </c>
      <c r="D18" s="26"/>
      <c r="E18" s="15">
        <v>10357</v>
      </c>
    </row>
    <row r="19" spans="1:5" ht="12.75">
      <c r="A19" s="5"/>
      <c r="B19" s="12" t="s">
        <v>68</v>
      </c>
      <c r="C19" s="15">
        <v>126873</v>
      </c>
      <c r="D19" s="26"/>
      <c r="E19" s="15">
        <v>132320</v>
      </c>
    </row>
    <row r="20" spans="1:5" ht="12.75">
      <c r="A20" s="5"/>
      <c r="B20" s="12"/>
      <c r="C20" s="16">
        <f>SUM(C17:C19)</f>
        <v>156606</v>
      </c>
      <c r="D20" s="20"/>
      <c r="E20" s="16">
        <f>SUM(E17:E19)</f>
        <v>152911</v>
      </c>
    </row>
    <row r="21" spans="1:5" ht="12.75">
      <c r="A21" s="5"/>
      <c r="B21" s="12"/>
      <c r="C21" s="20"/>
      <c r="D21" s="20"/>
      <c r="E21" s="20"/>
    </row>
    <row r="22" spans="1:2" ht="12.75">
      <c r="A22" s="5" t="s">
        <v>3</v>
      </c>
      <c r="B22" s="12"/>
    </row>
    <row r="23" spans="1:5" ht="12.75">
      <c r="A23" s="5"/>
      <c r="B23" s="12" t="s">
        <v>69</v>
      </c>
      <c r="C23" s="28">
        <v>14389</v>
      </c>
      <c r="D23" s="26"/>
      <c r="E23" s="28">
        <v>11554</v>
      </c>
    </row>
    <row r="24" spans="1:5" ht="12.75">
      <c r="A24" s="5"/>
      <c r="B24" s="12" t="s">
        <v>1</v>
      </c>
      <c r="C24" s="15">
        <v>335</v>
      </c>
      <c r="D24" s="26"/>
      <c r="E24" s="15">
        <v>525</v>
      </c>
    </row>
    <row r="25" spans="1:5" ht="12.75">
      <c r="A25" s="5"/>
      <c r="B25" s="12"/>
      <c r="C25" s="16">
        <f>SUM(C23:C24)</f>
        <v>14724</v>
      </c>
      <c r="D25" s="20"/>
      <c r="E25" s="16">
        <f>SUM(E23:E24)</f>
        <v>12079</v>
      </c>
    </row>
    <row r="26" spans="1:5" ht="12.75">
      <c r="A26" s="5"/>
      <c r="B26" s="12"/>
      <c r="C26" s="20"/>
      <c r="D26" s="20"/>
      <c r="E26" s="20"/>
    </row>
    <row r="27" spans="1:5" ht="12.75">
      <c r="A27" s="5" t="s">
        <v>124</v>
      </c>
      <c r="B27" s="12"/>
      <c r="C27" s="20">
        <f>C20-C25</f>
        <v>141882</v>
      </c>
      <c r="D27" s="20"/>
      <c r="E27" s="20">
        <f>E20-E25</f>
        <v>140832</v>
      </c>
    </row>
    <row r="28" spans="1:5" ht="12.75">
      <c r="A28" s="12"/>
      <c r="B28" s="12"/>
      <c r="C28" s="20"/>
      <c r="D28" s="20"/>
      <c r="E28" s="20"/>
    </row>
    <row r="29" spans="1:5" ht="13.5" thickBot="1">
      <c r="A29" s="12"/>
      <c r="B29" s="12"/>
      <c r="C29" s="27">
        <f>SUM(C12:C14)+C27</f>
        <v>158175</v>
      </c>
      <c r="D29" s="20"/>
      <c r="E29" s="27">
        <f>SUM(E12:E14)+E27</f>
        <v>157934</v>
      </c>
    </row>
    <row r="30" spans="1:5" ht="13.5" thickTop="1">
      <c r="A30" s="12"/>
      <c r="B30" s="12"/>
      <c r="C30" s="20"/>
      <c r="D30" s="20"/>
      <c r="E30" s="20"/>
    </row>
    <row r="31" spans="1:5" ht="12.75">
      <c r="A31" s="12" t="s">
        <v>17</v>
      </c>
      <c r="B31" s="12"/>
      <c r="C31" s="20">
        <v>80784</v>
      </c>
      <c r="D31" s="20"/>
      <c r="E31" s="20">
        <v>80784</v>
      </c>
    </row>
    <row r="32" spans="1:5" ht="12.75">
      <c r="A32" s="12" t="s">
        <v>2</v>
      </c>
      <c r="B32" s="12"/>
      <c r="C32" s="20">
        <v>36502</v>
      </c>
      <c r="D32" s="20"/>
      <c r="E32" s="20">
        <v>36330</v>
      </c>
    </row>
    <row r="33" spans="1:5" ht="12.75">
      <c r="A33" s="12" t="s">
        <v>224</v>
      </c>
      <c r="B33" s="12"/>
      <c r="C33" s="22">
        <v>40392</v>
      </c>
      <c r="D33" s="20"/>
      <c r="E33" s="22">
        <v>40392</v>
      </c>
    </row>
    <row r="34" spans="1:5" ht="12.75">
      <c r="A34" s="5" t="s">
        <v>16</v>
      </c>
      <c r="B34" s="12"/>
      <c r="C34" s="20">
        <f>SUM(C31:C33)</f>
        <v>157678</v>
      </c>
      <c r="D34" s="20"/>
      <c r="E34" s="20">
        <f>SUM(E31:E33)</f>
        <v>157506</v>
      </c>
    </row>
    <row r="35" spans="1:5" ht="12.75">
      <c r="A35" s="5"/>
      <c r="B35" s="12"/>
      <c r="C35" s="20"/>
      <c r="D35" s="20"/>
      <c r="E35" s="20"/>
    </row>
    <row r="36" spans="1:2" ht="12.75">
      <c r="A36" s="5" t="s">
        <v>70</v>
      </c>
      <c r="B36" s="12"/>
    </row>
    <row r="37" spans="1:5" ht="12.75">
      <c r="A37" s="12"/>
      <c r="B37" s="12" t="s">
        <v>71</v>
      </c>
      <c r="C37" s="16">
        <v>497</v>
      </c>
      <c r="D37" s="20"/>
      <c r="E37" s="16">
        <v>428</v>
      </c>
    </row>
    <row r="38" spans="1:5" ht="12.75">
      <c r="A38" s="12"/>
      <c r="B38" s="12"/>
      <c r="C38" s="16">
        <f>SUM(C37:C37)</f>
        <v>497</v>
      </c>
      <c r="D38" s="20"/>
      <c r="E38" s="16">
        <f>SUM(E37:E37)</f>
        <v>428</v>
      </c>
    </row>
    <row r="39" spans="1:5" ht="12.75">
      <c r="A39" s="12"/>
      <c r="B39" s="12"/>
      <c r="C39" s="20"/>
      <c r="D39" s="20"/>
      <c r="E39" s="20"/>
    </row>
    <row r="40" spans="1:7" ht="13.5" thickBot="1">
      <c r="A40" s="12"/>
      <c r="B40" s="12"/>
      <c r="C40" s="27">
        <f>C34+C38</f>
        <v>158175</v>
      </c>
      <c r="D40" s="20"/>
      <c r="E40" s="27">
        <f>E34+E38</f>
        <v>157934</v>
      </c>
      <c r="G40" s="17"/>
    </row>
    <row r="41" spans="1:7" ht="13.5" thickTop="1">
      <c r="A41" s="12"/>
      <c r="B41" s="12"/>
      <c r="C41" s="21"/>
      <c r="D41" s="21"/>
      <c r="E41" s="21"/>
      <c r="G41" s="17"/>
    </row>
    <row r="42" spans="1:7" ht="13.5" thickBot="1">
      <c r="A42" s="12" t="s">
        <v>172</v>
      </c>
      <c r="B42" s="12"/>
      <c r="C42" s="74">
        <f>(C34-C14-C33)/C31</f>
        <v>1.4489007724301841</v>
      </c>
      <c r="D42" s="21"/>
      <c r="E42" s="74">
        <f>(E34-E14-E33)/E31</f>
        <v>1.4461898395721926</v>
      </c>
      <c r="G42" s="17"/>
    </row>
    <row r="43" spans="1:7" ht="13.5" thickTop="1">
      <c r="A43" s="12"/>
      <c r="B43" s="12"/>
      <c r="C43" s="12"/>
      <c r="D43" s="12"/>
      <c r="E43" s="12"/>
      <c r="G43" s="17"/>
    </row>
    <row r="44" ht="12.75">
      <c r="A44" s="8" t="s">
        <v>115</v>
      </c>
    </row>
    <row r="45" ht="12.75">
      <c r="A45" s="8" t="s">
        <v>254</v>
      </c>
    </row>
    <row r="46" ht="12.75">
      <c r="A46" s="8" t="s">
        <v>263</v>
      </c>
    </row>
    <row r="47" ht="12.75">
      <c r="A47" s="8" t="s">
        <v>255</v>
      </c>
    </row>
    <row r="48" ht="12.75">
      <c r="A48" s="86"/>
    </row>
    <row r="49" spans="1:6" ht="12.75">
      <c r="A49" s="103" t="s">
        <v>125</v>
      </c>
      <c r="B49" s="103"/>
      <c r="C49" s="103"/>
      <c r="D49" s="103"/>
      <c r="E49" s="103"/>
      <c r="F49" s="11"/>
    </row>
    <row r="50" spans="1:6" ht="12.75">
      <c r="A50" s="103" t="s">
        <v>220</v>
      </c>
      <c r="B50" s="103"/>
      <c r="C50" s="103"/>
      <c r="D50" s="103"/>
      <c r="E50" s="103"/>
      <c r="F50" s="11"/>
    </row>
    <row r="51" spans="2:6" ht="12.75">
      <c r="B51" s="11"/>
      <c r="C51" s="11"/>
      <c r="D51" s="11"/>
      <c r="E51" s="11"/>
      <c r="F51" s="11"/>
    </row>
    <row r="52" spans="3:5" ht="12.75">
      <c r="C52" s="14"/>
      <c r="D52" s="14"/>
      <c r="E52" s="14"/>
    </row>
    <row r="54" ht="12.75">
      <c r="A54" s="8" t="s">
        <v>115</v>
      </c>
    </row>
    <row r="117" ht="12.75">
      <c r="E117" s="8" t="s">
        <v>29</v>
      </c>
    </row>
  </sheetData>
  <mergeCells count="6">
    <mergeCell ref="A50:E50"/>
    <mergeCell ref="A1:E1"/>
    <mergeCell ref="A2:E2"/>
    <mergeCell ref="A3:E3"/>
    <mergeCell ref="A49:E49"/>
    <mergeCell ref="A4:E4"/>
  </mergeCells>
  <printOptions horizontalCentered="1"/>
  <pageMargins left="0.3937007874015748" right="0.3937007874015748" top="0.81" bottom="0.3937007874015748" header="0.3937007874015748" footer="0.433070866141732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0">
      <selection activeCell="E15" sqref="E15"/>
    </sheetView>
  </sheetViews>
  <sheetFormatPr defaultColWidth="9.140625" defaultRowHeight="12.75"/>
  <cols>
    <col min="1" max="1" width="4.57421875" style="3" customWidth="1"/>
    <col min="2" max="2" width="35.8515625" style="3" customWidth="1"/>
    <col min="3" max="3" width="10.7109375" style="3" customWidth="1"/>
    <col min="4" max="4" width="0.85546875" style="3" customWidth="1"/>
    <col min="5" max="5" width="12.7109375" style="3" customWidth="1"/>
    <col min="6" max="6" width="0.85546875" style="3" customWidth="1"/>
    <col min="7" max="7" width="12.7109375" style="3" customWidth="1"/>
    <col min="8" max="8" width="0.85546875" style="3" customWidth="1"/>
    <col min="9" max="9" width="10.7109375" style="96" customWidth="1"/>
    <col min="10" max="10" width="0.85546875" style="96" customWidth="1"/>
    <col min="11" max="11" width="10.7109375" style="96" customWidth="1"/>
    <col min="12" max="12" width="5.140625" style="3" customWidth="1"/>
    <col min="13" max="16384" width="9.140625" style="3" customWidth="1"/>
  </cols>
  <sheetData>
    <row r="1" spans="1:11" s="8" customFormat="1" ht="18">
      <c r="A1" s="104" t="s">
        <v>168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8" customFormat="1" ht="12.75">
      <c r="A2" s="105" t="s">
        <v>120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8" customFormat="1" ht="12.75">
      <c r="A3" s="105" t="str">
        <f>'IS'!A3</f>
        <v>FOR THE SECOND QUARTER ENDED 30 JUNE 2003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105" t="s">
        <v>167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2.75">
      <c r="A5" s="11"/>
      <c r="B5" s="11"/>
      <c r="C5" s="11"/>
      <c r="D5" s="11"/>
      <c r="E5" s="11"/>
      <c r="F5" s="11"/>
      <c r="G5" s="11"/>
      <c r="H5" s="11"/>
      <c r="I5" s="90"/>
      <c r="J5" s="90"/>
      <c r="K5" s="90"/>
    </row>
    <row r="7" ht="12.75">
      <c r="A7" s="3" t="s">
        <v>131</v>
      </c>
    </row>
    <row r="10" spans="1:11" ht="12.75">
      <c r="A10" s="5"/>
      <c r="B10" s="5"/>
      <c r="C10" s="6"/>
      <c r="D10" s="6"/>
      <c r="E10" s="6"/>
      <c r="F10" s="6"/>
      <c r="G10" s="6" t="s">
        <v>83</v>
      </c>
      <c r="H10" s="6"/>
      <c r="I10" s="97"/>
      <c r="J10" s="97"/>
      <c r="K10" s="97"/>
    </row>
    <row r="11" spans="1:11" ht="12.75">
      <c r="A11" s="5"/>
      <c r="B11" s="5"/>
      <c r="C11" s="6" t="s">
        <v>81</v>
      </c>
      <c r="D11" s="6"/>
      <c r="E11" s="6"/>
      <c r="F11" s="6"/>
      <c r="G11" s="6" t="s">
        <v>116</v>
      </c>
      <c r="H11" s="6"/>
      <c r="I11" s="97" t="s">
        <v>234</v>
      </c>
      <c r="J11" s="97"/>
      <c r="K11" s="97"/>
    </row>
    <row r="12" spans="1:11" ht="12.75">
      <c r="A12" s="5"/>
      <c r="B12" s="5"/>
      <c r="C12" s="6" t="s">
        <v>82</v>
      </c>
      <c r="D12" s="6"/>
      <c r="E12" s="6" t="s">
        <v>224</v>
      </c>
      <c r="F12" s="6"/>
      <c r="G12" s="6" t="s">
        <v>117</v>
      </c>
      <c r="H12" s="6"/>
      <c r="I12" s="97" t="s">
        <v>192</v>
      </c>
      <c r="J12" s="97"/>
      <c r="K12" s="97" t="s">
        <v>49</v>
      </c>
    </row>
    <row r="13" spans="1:11" ht="12.75">
      <c r="A13" s="5"/>
      <c r="B13" s="5"/>
      <c r="C13" s="6" t="s">
        <v>13</v>
      </c>
      <c r="D13" s="6"/>
      <c r="E13" s="6" t="s">
        <v>13</v>
      </c>
      <c r="F13" s="6"/>
      <c r="G13" s="6" t="s">
        <v>13</v>
      </c>
      <c r="H13" s="6"/>
      <c r="I13" s="97" t="s">
        <v>13</v>
      </c>
      <c r="J13" s="97"/>
      <c r="K13" s="97" t="s">
        <v>13</v>
      </c>
    </row>
    <row r="14" spans="1:11" ht="12.75">
      <c r="A14" s="5"/>
      <c r="B14" s="5"/>
      <c r="C14" s="6"/>
      <c r="D14" s="6"/>
      <c r="E14" s="6"/>
      <c r="F14" s="6"/>
      <c r="G14" s="6"/>
      <c r="H14" s="6"/>
      <c r="I14" s="97"/>
      <c r="J14" s="97"/>
      <c r="K14" s="97"/>
    </row>
    <row r="15" spans="1:11" ht="12.75">
      <c r="A15" s="5" t="s">
        <v>241</v>
      </c>
      <c r="B15" s="5"/>
      <c r="C15" s="6"/>
      <c r="D15" s="6"/>
      <c r="E15" s="6"/>
      <c r="F15" s="6"/>
      <c r="G15" s="6"/>
      <c r="H15" s="6"/>
      <c r="I15" s="97"/>
      <c r="J15" s="97"/>
      <c r="K15" s="97"/>
    </row>
    <row r="16" spans="1:11" ht="12.75">
      <c r="A16" s="5"/>
      <c r="B16" s="5"/>
      <c r="C16" s="25"/>
      <c r="D16" s="25"/>
      <c r="E16" s="25"/>
      <c r="F16" s="25"/>
      <c r="G16" s="25"/>
      <c r="H16" s="25"/>
      <c r="I16" s="97"/>
      <c r="J16" s="97"/>
      <c r="K16" s="97"/>
    </row>
    <row r="17" spans="1:11" s="8" customFormat="1" ht="12.75">
      <c r="A17" s="29" t="s">
        <v>223</v>
      </c>
      <c r="B17" s="29"/>
      <c r="C17" s="65">
        <v>80784</v>
      </c>
      <c r="D17" s="65"/>
      <c r="E17" s="65">
        <v>40392</v>
      </c>
      <c r="F17" s="65"/>
      <c r="G17" s="65">
        <v>43784</v>
      </c>
      <c r="H17" s="65"/>
      <c r="I17" s="92">
        <v>-7454</v>
      </c>
      <c r="J17" s="92"/>
      <c r="K17" s="92">
        <f>SUM(C17:I17)</f>
        <v>157506</v>
      </c>
    </row>
    <row r="18" spans="1:11" s="8" customFormat="1" ht="12.75">
      <c r="A18" s="12"/>
      <c r="B18" s="12"/>
      <c r="C18" s="65"/>
      <c r="D18" s="65"/>
      <c r="E18" s="65"/>
      <c r="F18" s="65"/>
      <c r="G18" s="65"/>
      <c r="H18" s="65"/>
      <c r="I18" s="92"/>
      <c r="J18" s="92"/>
      <c r="K18" s="92"/>
    </row>
    <row r="19" spans="1:11" s="8" customFormat="1" ht="12.75">
      <c r="A19" s="12" t="s">
        <v>180</v>
      </c>
      <c r="B19" s="12"/>
      <c r="C19" s="65">
        <v>0</v>
      </c>
      <c r="D19" s="65"/>
      <c r="E19" s="65">
        <v>0</v>
      </c>
      <c r="F19" s="65"/>
      <c r="G19" s="65">
        <v>0</v>
      </c>
      <c r="H19" s="65"/>
      <c r="I19" s="92">
        <v>1174</v>
      </c>
      <c r="J19" s="92"/>
      <c r="K19" s="92">
        <f>SUM(C19:I19)</f>
        <v>1174</v>
      </c>
    </row>
    <row r="20" spans="1:11" s="8" customFormat="1" ht="12.75">
      <c r="A20" s="12"/>
      <c r="B20" s="12"/>
      <c r="C20" s="65"/>
      <c r="D20" s="65"/>
      <c r="E20" s="65"/>
      <c r="F20" s="65"/>
      <c r="G20" s="65"/>
      <c r="H20" s="65"/>
      <c r="I20" s="92"/>
      <c r="J20" s="92"/>
      <c r="K20" s="92"/>
    </row>
    <row r="21" spans="1:11" s="8" customFormat="1" ht="12.75">
      <c r="A21" s="12" t="s">
        <v>257</v>
      </c>
      <c r="B21" s="12"/>
      <c r="C21" s="65">
        <v>0</v>
      </c>
      <c r="D21" s="65"/>
      <c r="E21" s="65">
        <v>0</v>
      </c>
      <c r="F21" s="65"/>
      <c r="G21" s="65">
        <v>0</v>
      </c>
      <c r="H21" s="65"/>
      <c r="I21" s="92">
        <v>-1002</v>
      </c>
      <c r="J21" s="92"/>
      <c r="K21" s="92">
        <f>SUM(C21:I21)</f>
        <v>-1002</v>
      </c>
    </row>
    <row r="22" spans="1:11" s="8" customFormat="1" ht="12.75">
      <c r="A22" s="12"/>
      <c r="B22" s="12"/>
      <c r="C22" s="65"/>
      <c r="D22" s="65"/>
      <c r="E22" s="65"/>
      <c r="F22" s="65"/>
      <c r="G22" s="65"/>
      <c r="H22" s="65"/>
      <c r="I22" s="92"/>
      <c r="J22" s="92"/>
      <c r="K22" s="92"/>
    </row>
    <row r="23" spans="1:11" s="8" customFormat="1" ht="13.5" thickBot="1">
      <c r="A23" s="12" t="s">
        <v>242</v>
      </c>
      <c r="B23" s="12"/>
      <c r="C23" s="72">
        <f>SUM(C17:C22)</f>
        <v>80784</v>
      </c>
      <c r="D23" s="65"/>
      <c r="E23" s="72">
        <f>SUM(E17:E22)</f>
        <v>40392</v>
      </c>
      <c r="F23" s="65"/>
      <c r="G23" s="72">
        <f>SUM(G17:G22)</f>
        <v>43784</v>
      </c>
      <c r="H23" s="65"/>
      <c r="I23" s="95">
        <f>SUM(I17:I22)</f>
        <v>-7282</v>
      </c>
      <c r="J23" s="92"/>
      <c r="K23" s="95">
        <f>SUM(K17:K22)</f>
        <v>157678</v>
      </c>
    </row>
    <row r="24" spans="1:11" s="8" customFormat="1" ht="13.5" thickTop="1">
      <c r="A24" s="12"/>
      <c r="B24" s="12"/>
      <c r="C24" s="20"/>
      <c r="D24" s="20"/>
      <c r="E24" s="20"/>
      <c r="F24" s="20"/>
      <c r="G24" s="20"/>
      <c r="H24" s="20"/>
      <c r="I24" s="92"/>
      <c r="J24" s="92"/>
      <c r="K24" s="92"/>
    </row>
    <row r="25" spans="1:11" s="8" customFormat="1" ht="12.75">
      <c r="A25" s="12"/>
      <c r="B25" s="12"/>
      <c r="C25" s="20"/>
      <c r="D25" s="20"/>
      <c r="E25" s="20"/>
      <c r="F25" s="20"/>
      <c r="G25" s="20"/>
      <c r="H25" s="20"/>
      <c r="I25" s="92"/>
      <c r="J25" s="92"/>
      <c r="K25" s="92"/>
    </row>
    <row r="27" spans="1:11" ht="12.75">
      <c r="A27" s="3"/>
      <c r="B27" t="s">
        <v>119</v>
      </c>
      <c r="I27" s="98"/>
      <c r="J27" s="98"/>
      <c r="K27" s="98"/>
    </row>
    <row r="28" spans="1:11" ht="12.75">
      <c r="A28" s="75"/>
      <c r="B28" t="s">
        <v>194</v>
      </c>
      <c r="I28" s="98"/>
      <c r="J28" s="98"/>
      <c r="K28" s="98"/>
    </row>
    <row r="29" spans="1:11" ht="12.75">
      <c r="A29" s="3"/>
      <c r="B29" t="s">
        <v>195</v>
      </c>
      <c r="I29" s="98"/>
      <c r="J29" s="98"/>
      <c r="K29" s="98"/>
    </row>
    <row r="30" spans="9:11" ht="12.75">
      <c r="I30" s="98"/>
      <c r="J30" s="98"/>
      <c r="K30" s="98"/>
    </row>
    <row r="31" spans="9:11" ht="12.75">
      <c r="I31" s="98"/>
      <c r="J31" s="98"/>
      <c r="K31" s="98"/>
    </row>
    <row r="32" spans="1:11" ht="12.75">
      <c r="A32" s="103" t="s">
        <v>118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1:11" ht="12.75">
      <c r="A33" s="103" t="s">
        <v>221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46" ht="12.75">
      <c r="A46" s="3" t="s">
        <v>115</v>
      </c>
    </row>
  </sheetData>
  <mergeCells count="6">
    <mergeCell ref="A33:K33"/>
    <mergeCell ref="A1:K1"/>
    <mergeCell ref="A2:K2"/>
    <mergeCell ref="A3:K3"/>
    <mergeCell ref="A32:K32"/>
    <mergeCell ref="A4:K4"/>
  </mergeCells>
  <printOptions/>
  <pageMargins left="1.4" right="0.54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3"/>
  <sheetViews>
    <sheetView workbookViewId="0" topLeftCell="A26">
      <selection activeCell="D8" sqref="D8:D9"/>
    </sheetView>
  </sheetViews>
  <sheetFormatPr defaultColWidth="9.140625" defaultRowHeight="12.75"/>
  <cols>
    <col min="1" max="1" width="2.8515625" style="0" customWidth="1"/>
    <col min="2" max="2" width="49.8515625" style="0" customWidth="1"/>
    <col min="3" max="3" width="16.7109375" style="0" customWidth="1"/>
    <col min="4" max="4" width="10.28125" style="0" customWidth="1"/>
  </cols>
  <sheetData>
    <row r="1" spans="1:5" s="8" customFormat="1" ht="18">
      <c r="A1" s="104" t="s">
        <v>168</v>
      </c>
      <c r="B1" s="104"/>
      <c r="C1" s="104"/>
      <c r="D1" s="104"/>
      <c r="E1" s="13"/>
    </row>
    <row r="2" spans="1:5" s="8" customFormat="1" ht="12.75">
      <c r="A2" s="105" t="s">
        <v>120</v>
      </c>
      <c r="B2" s="105"/>
      <c r="C2" s="105"/>
      <c r="D2" s="105"/>
      <c r="E2" s="11"/>
    </row>
    <row r="3" spans="1:5" s="8" customFormat="1" ht="12.75">
      <c r="A3" s="105" t="str">
        <f>'IS'!A3</f>
        <v>FOR THE SECOND QUARTER ENDED 30 JUNE 2003</v>
      </c>
      <c r="B3" s="105"/>
      <c r="C3" s="105"/>
      <c r="D3" s="105"/>
      <c r="E3" s="11"/>
    </row>
    <row r="4" spans="1:5" s="8" customFormat="1" ht="12.75">
      <c r="A4" s="105" t="s">
        <v>167</v>
      </c>
      <c r="B4" s="105"/>
      <c r="C4" s="105"/>
      <c r="D4" s="105"/>
      <c r="E4" s="11"/>
    </row>
    <row r="5" spans="1:5" s="8" customFormat="1" ht="12.75">
      <c r="A5" s="11"/>
      <c r="B5" s="11"/>
      <c r="C5" s="11"/>
      <c r="D5" s="11"/>
      <c r="E5" s="11"/>
    </row>
    <row r="7" spans="1:5" ht="12.75">
      <c r="A7" s="3" t="s">
        <v>127</v>
      </c>
      <c r="C7" s="3"/>
      <c r="D7" s="3"/>
      <c r="E7" s="3"/>
    </row>
    <row r="8" spans="1:5" ht="12.75">
      <c r="A8" s="3"/>
      <c r="C8" s="3"/>
      <c r="D8" s="3"/>
      <c r="E8" s="3"/>
    </row>
    <row r="9" spans="1:5" ht="12.75">
      <c r="A9" s="5"/>
      <c r="B9" s="5"/>
      <c r="C9" s="6" t="s">
        <v>243</v>
      </c>
      <c r="D9" s="3"/>
      <c r="E9" s="3"/>
    </row>
    <row r="10" spans="1:5" ht="12.75">
      <c r="A10" s="5"/>
      <c r="B10" s="5"/>
      <c r="C10" s="6" t="s">
        <v>42</v>
      </c>
      <c r="D10" s="3"/>
      <c r="E10" s="3"/>
    </row>
    <row r="11" spans="1:5" ht="12.75">
      <c r="A11" s="5"/>
      <c r="B11" s="5"/>
      <c r="C11" s="9">
        <v>37802</v>
      </c>
      <c r="D11" s="3"/>
      <c r="E11" s="3"/>
    </row>
    <row r="12" spans="1:5" ht="12.75">
      <c r="A12" s="5"/>
      <c r="B12" s="5"/>
      <c r="C12" s="6" t="s">
        <v>13</v>
      </c>
      <c r="D12" s="3"/>
      <c r="E12" s="3"/>
    </row>
    <row r="13" spans="1:3" ht="12.75">
      <c r="A13" s="2"/>
      <c r="B13" s="2"/>
      <c r="C13" s="24"/>
    </row>
    <row r="14" spans="1:3" ht="12.75">
      <c r="A14" s="5" t="s">
        <v>128</v>
      </c>
      <c r="B14" s="2"/>
      <c r="C14" s="24"/>
    </row>
    <row r="15" spans="1:4" ht="12.75">
      <c r="A15" s="12" t="s">
        <v>226</v>
      </c>
      <c r="B15" s="5"/>
      <c r="C15" s="92">
        <v>1174</v>
      </c>
      <c r="D15" s="3"/>
    </row>
    <row r="16" spans="1:4" ht="12.75">
      <c r="A16" s="12"/>
      <c r="B16" s="5"/>
      <c r="C16" s="92"/>
      <c r="D16" s="3"/>
    </row>
    <row r="17" spans="1:3" ht="12.75">
      <c r="A17" s="12" t="s">
        <v>72</v>
      </c>
      <c r="B17" s="5"/>
      <c r="C17" s="92"/>
    </row>
    <row r="18" spans="1:3" ht="12.75">
      <c r="A18" s="12"/>
      <c r="B18" s="12" t="s">
        <v>152</v>
      </c>
      <c r="C18" s="92">
        <v>830</v>
      </c>
    </row>
    <row r="19" spans="1:3" ht="12" customHeight="1">
      <c r="A19" s="5"/>
      <c r="B19" s="12" t="s">
        <v>73</v>
      </c>
      <c r="C19" s="92">
        <v>439</v>
      </c>
    </row>
    <row r="20" spans="1:3" ht="12.75">
      <c r="A20" s="5"/>
      <c r="B20" s="12" t="s">
        <v>74</v>
      </c>
      <c r="C20" s="92">
        <v>-1944</v>
      </c>
    </row>
    <row r="21" spans="1:3" ht="12.75">
      <c r="A21" s="5"/>
      <c r="B21" s="5"/>
      <c r="C21" s="93"/>
    </row>
    <row r="22" spans="1:4" ht="12.75">
      <c r="A22" s="12" t="s">
        <v>231</v>
      </c>
      <c r="B22" s="5"/>
      <c r="C22" s="92">
        <f>SUM(C15:C21)</f>
        <v>499</v>
      </c>
      <c r="D22" s="4"/>
    </row>
    <row r="23" spans="1:3" ht="12.75">
      <c r="A23" s="12"/>
      <c r="B23" s="5"/>
      <c r="C23" s="92"/>
    </row>
    <row r="24" spans="1:3" ht="12.75">
      <c r="A24" s="12" t="s">
        <v>75</v>
      </c>
      <c r="B24" s="5"/>
      <c r="C24" s="92"/>
    </row>
    <row r="25" spans="1:3" ht="12.75">
      <c r="A25" s="5"/>
      <c r="B25" s="12" t="s">
        <v>76</v>
      </c>
      <c r="C25" s="92">
        <v>-9317</v>
      </c>
    </row>
    <row r="26" spans="1:3" ht="12.75">
      <c r="A26" s="5"/>
      <c r="B26" s="12" t="s">
        <v>77</v>
      </c>
      <c r="C26" s="93">
        <v>2798</v>
      </c>
    </row>
    <row r="27" spans="1:3" ht="12.75">
      <c r="A27" s="12" t="s">
        <v>154</v>
      </c>
      <c r="B27" s="12"/>
      <c r="C27" s="92">
        <f>SUM(C22:C26)</f>
        <v>-6020</v>
      </c>
    </row>
    <row r="28" spans="1:3" ht="12.75">
      <c r="A28" s="5"/>
      <c r="B28" s="12" t="s">
        <v>155</v>
      </c>
      <c r="C28" s="92">
        <v>-189</v>
      </c>
    </row>
    <row r="29" spans="1:3" ht="12.75">
      <c r="A29" s="12" t="s">
        <v>173</v>
      </c>
      <c r="B29" s="5"/>
      <c r="C29" s="94">
        <f>SUM(C27:C28)</f>
        <v>-6209</v>
      </c>
    </row>
    <row r="30" spans="1:3" ht="12.75">
      <c r="A30" s="5"/>
      <c r="B30" s="5"/>
      <c r="C30" s="92"/>
    </row>
    <row r="31" spans="1:3" ht="12.75">
      <c r="A31" s="5" t="s">
        <v>129</v>
      </c>
      <c r="B31" s="5"/>
      <c r="C31" s="92"/>
    </row>
    <row r="32" spans="1:3" ht="12.75">
      <c r="A32" s="5"/>
      <c r="B32" s="12" t="s">
        <v>153</v>
      </c>
      <c r="C32" s="92">
        <v>1842</v>
      </c>
    </row>
    <row r="33" spans="1:3" ht="12.75">
      <c r="A33" s="5"/>
      <c r="B33" s="12" t="s">
        <v>78</v>
      </c>
      <c r="C33" s="92">
        <v>-68</v>
      </c>
    </row>
    <row r="34" spans="1:3" ht="12.75">
      <c r="A34" s="5"/>
      <c r="B34" s="12"/>
      <c r="C34" s="94">
        <f>C32+C33</f>
        <v>1774</v>
      </c>
    </row>
    <row r="35" spans="1:3" ht="12.75">
      <c r="A35" s="5"/>
      <c r="B35" s="12"/>
      <c r="C35" s="92"/>
    </row>
    <row r="36" spans="1:3" ht="12.75">
      <c r="A36" s="5" t="s">
        <v>252</v>
      </c>
      <c r="B36" s="5"/>
      <c r="C36" s="92"/>
    </row>
    <row r="37" spans="1:3" ht="12.75">
      <c r="A37" s="5"/>
      <c r="B37" s="12" t="s">
        <v>253</v>
      </c>
      <c r="C37" s="93">
        <v>-1012</v>
      </c>
    </row>
    <row r="38" spans="1:3" ht="12.75">
      <c r="A38" s="5"/>
      <c r="B38" s="12"/>
      <c r="C38" s="92"/>
    </row>
    <row r="39" spans="1:3" ht="12.75">
      <c r="A39" s="5" t="s">
        <v>235</v>
      </c>
      <c r="B39" s="12"/>
      <c r="C39" s="92">
        <f>C29+C34+C37</f>
        <v>-5447</v>
      </c>
    </row>
    <row r="40" spans="1:3" ht="12.75">
      <c r="A40" s="5"/>
      <c r="B40" s="12"/>
      <c r="C40" s="92"/>
    </row>
    <row r="41" spans="1:3" ht="12.75">
      <c r="A41" s="5" t="s">
        <v>79</v>
      </c>
      <c r="B41" s="12"/>
      <c r="C41" s="92">
        <v>132320</v>
      </c>
    </row>
    <row r="42" spans="1:3" ht="12.75">
      <c r="A42" s="5"/>
      <c r="B42" s="5"/>
      <c r="C42" s="92"/>
    </row>
    <row r="43" spans="1:5" ht="13.5" thickBot="1">
      <c r="A43" s="5" t="s">
        <v>80</v>
      </c>
      <c r="B43" s="5"/>
      <c r="C43" s="95">
        <f>SUM(C39:C42)</f>
        <v>126873</v>
      </c>
      <c r="E43" s="7"/>
    </row>
    <row r="44" spans="1:5" ht="13.5" thickTop="1">
      <c r="A44" s="5"/>
      <c r="B44" s="5"/>
      <c r="C44" s="21"/>
      <c r="E44" s="7"/>
    </row>
    <row r="45" spans="1:5" ht="12.75">
      <c r="A45" s="5"/>
      <c r="B45" s="5"/>
      <c r="C45" s="12"/>
      <c r="E45" s="7"/>
    </row>
    <row r="47" ht="12.75">
      <c r="A47" t="s">
        <v>119</v>
      </c>
    </row>
    <row r="48" ht="12.75">
      <c r="A48" t="s">
        <v>194</v>
      </c>
    </row>
    <row r="49" ht="12.75">
      <c r="A49" t="s">
        <v>195</v>
      </c>
    </row>
    <row r="51" spans="1:4" ht="12.75">
      <c r="A51" s="103" t="s">
        <v>130</v>
      </c>
      <c r="B51" s="103"/>
      <c r="C51" s="103"/>
      <c r="D51" s="103"/>
    </row>
    <row r="52" spans="1:4" ht="12.75">
      <c r="A52" s="103" t="s">
        <v>222</v>
      </c>
      <c r="B52" s="103"/>
      <c r="C52" s="103"/>
      <c r="D52" s="103"/>
    </row>
    <row r="53" spans="1:4" ht="12.75">
      <c r="A53" s="3"/>
      <c r="B53" s="1"/>
      <c r="C53" s="1"/>
      <c r="D53" s="1"/>
    </row>
    <row r="54" ht="15">
      <c r="A54" s="10"/>
    </row>
    <row r="58" ht="12.75">
      <c r="C58" s="4"/>
    </row>
    <row r="123" ht="12.75">
      <c r="C123" t="s">
        <v>29</v>
      </c>
    </row>
  </sheetData>
  <mergeCells count="6">
    <mergeCell ref="A51:D51"/>
    <mergeCell ref="A52:D52"/>
    <mergeCell ref="A1:D1"/>
    <mergeCell ref="A2:D2"/>
    <mergeCell ref="A3:D3"/>
    <mergeCell ref="A4:D4"/>
  </mergeCells>
  <printOptions horizontalCentered="1"/>
  <pageMargins left="0.3937007874015748" right="0.3937007874015748" top="0.65" bottom="0.3937007874015748" header="0.3937007874015748" footer="0.433070866141732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4"/>
  <sheetViews>
    <sheetView tabSelected="1" workbookViewId="0" topLeftCell="A3">
      <selection activeCell="F59" sqref="F59"/>
    </sheetView>
  </sheetViews>
  <sheetFormatPr defaultColWidth="9.140625" defaultRowHeight="12.75"/>
  <cols>
    <col min="1" max="1" width="3.421875" style="33" customWidth="1"/>
    <col min="2" max="2" width="2.7109375" style="68" customWidth="1"/>
    <col min="3" max="3" width="21.28125" style="33" customWidth="1"/>
    <col min="4" max="4" width="10.7109375" style="33" customWidth="1"/>
    <col min="5" max="5" width="0.85546875" style="33" customWidth="1"/>
    <col min="6" max="6" width="10.7109375" style="33" customWidth="1"/>
    <col min="7" max="7" width="0.85546875" style="33" customWidth="1"/>
    <col min="8" max="8" width="10.7109375" style="33" customWidth="1"/>
    <col min="9" max="9" width="0.85546875" style="33" customWidth="1"/>
    <col min="10" max="10" width="11.7109375" style="33" customWidth="1"/>
    <col min="11" max="11" width="0.85546875" style="33" customWidth="1"/>
    <col min="12" max="12" width="11.7109375" style="33" customWidth="1"/>
    <col min="13" max="13" width="6.28125" style="33" customWidth="1"/>
    <col min="14" max="14" width="9.140625" style="33" customWidth="1"/>
    <col min="15" max="15" width="8.8515625" style="33" customWidth="1"/>
    <col min="16" max="16384" width="9.140625" style="33" customWidth="1"/>
  </cols>
  <sheetData>
    <row r="1" spans="1:12" s="30" customFormat="1" ht="18">
      <c r="A1" s="107" t="s">
        <v>168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30" customFormat="1" ht="12.75">
      <c r="A2" s="108" t="s">
        <v>120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30" customFormat="1" ht="12.75">
      <c r="A3" s="108" t="str">
        <f>'IS'!A3</f>
        <v>FOR THE SECOND QUARTER ENDED 30 JUNE 2003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s="30" customFormat="1" ht="12.75" customHeight="1">
      <c r="A4" s="31"/>
      <c r="B4" s="68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" ht="12.75" customHeight="1">
      <c r="A5" s="35" t="s">
        <v>95</v>
      </c>
      <c r="B5" s="69"/>
    </row>
    <row r="7" spans="1:3" ht="12.75">
      <c r="A7" s="34">
        <v>1</v>
      </c>
      <c r="B7" s="69" t="s">
        <v>133</v>
      </c>
      <c r="C7" s="35"/>
    </row>
    <row r="8" spans="1:3" ht="12.75">
      <c r="A8" s="34"/>
      <c r="B8" s="68" t="s">
        <v>176</v>
      </c>
      <c r="C8" s="30"/>
    </row>
    <row r="9" spans="1:3" ht="12.75">
      <c r="A9" s="34"/>
      <c r="B9" s="68" t="s">
        <v>177</v>
      </c>
      <c r="C9" s="30"/>
    </row>
    <row r="10" spans="1:3" ht="12.75">
      <c r="A10" s="34"/>
      <c r="B10" s="68" t="s">
        <v>158</v>
      </c>
      <c r="C10" s="30"/>
    </row>
    <row r="11" spans="1:2" ht="12.75">
      <c r="A11" s="34"/>
      <c r="B11" s="68" t="s">
        <v>196</v>
      </c>
    </row>
    <row r="12" spans="1:2" ht="12.75">
      <c r="A12" s="34"/>
      <c r="B12"/>
    </row>
    <row r="13" spans="1:3" ht="12.75">
      <c r="A13" s="34">
        <v>2</v>
      </c>
      <c r="B13" s="69" t="s">
        <v>132</v>
      </c>
      <c r="C13" s="35"/>
    </row>
    <row r="14" spans="1:3" ht="12.75">
      <c r="A14" s="34"/>
      <c r="B14" s="68" t="s">
        <v>197</v>
      </c>
      <c r="C14" s="30"/>
    </row>
    <row r="15" spans="1:3" ht="12.75">
      <c r="A15" s="34"/>
      <c r="B15" s="69"/>
      <c r="C15" s="35"/>
    </row>
    <row r="16" spans="1:3" ht="12.75">
      <c r="A16" s="34">
        <v>3</v>
      </c>
      <c r="B16" s="69" t="s">
        <v>34</v>
      </c>
      <c r="C16" s="35"/>
    </row>
    <row r="17" spans="1:2" ht="12.75">
      <c r="A17" s="34"/>
      <c r="B17" s="68" t="s">
        <v>0</v>
      </c>
    </row>
    <row r="18" ht="12.75">
      <c r="A18" s="34"/>
    </row>
    <row r="19" spans="1:3" ht="12.75">
      <c r="A19" s="34">
        <v>4</v>
      </c>
      <c r="B19" s="69" t="s">
        <v>84</v>
      </c>
      <c r="C19" s="35"/>
    </row>
    <row r="20" spans="1:3" ht="12.75">
      <c r="A20" s="34"/>
      <c r="B20" s="68" t="s">
        <v>159</v>
      </c>
      <c r="C20" s="30"/>
    </row>
    <row r="21" spans="1:3" ht="12.75">
      <c r="A21" s="34"/>
      <c r="B21" s="68" t="s">
        <v>160</v>
      </c>
      <c r="C21" s="30"/>
    </row>
    <row r="22" ht="12.75">
      <c r="A22" s="34"/>
    </row>
    <row r="23" spans="1:2" ht="12.75">
      <c r="A23" s="34">
        <v>5</v>
      </c>
      <c r="B23" s="69" t="s">
        <v>85</v>
      </c>
    </row>
    <row r="24" spans="1:2" ht="12.75">
      <c r="A24" s="34"/>
      <c r="B24" s="68" t="s">
        <v>108</v>
      </c>
    </row>
    <row r="25" spans="1:2" ht="12.75">
      <c r="A25" s="34"/>
      <c r="B25" s="68" t="s">
        <v>134</v>
      </c>
    </row>
    <row r="26" ht="12.75">
      <c r="A26" s="34"/>
    </row>
    <row r="27" spans="1:3" ht="12.75">
      <c r="A27" s="34">
        <v>6</v>
      </c>
      <c r="B27" s="69" t="s">
        <v>86</v>
      </c>
      <c r="C27" s="35"/>
    </row>
    <row r="28" spans="1:3" ht="12.75">
      <c r="A28" s="34"/>
      <c r="B28" s="67" t="s">
        <v>182</v>
      </c>
      <c r="C28" s="36"/>
    </row>
    <row r="29" spans="1:3" ht="12.75">
      <c r="A29" s="34"/>
      <c r="B29" s="67" t="s">
        <v>183</v>
      </c>
      <c r="C29" s="36"/>
    </row>
    <row r="30" ht="12.75">
      <c r="A30" s="34"/>
    </row>
    <row r="31" spans="1:9" ht="12.75">
      <c r="A31" s="34"/>
      <c r="C31" s="35" t="s">
        <v>187</v>
      </c>
      <c r="I31" s="44"/>
    </row>
    <row r="32" spans="1:9" ht="12.75">
      <c r="A32" s="34"/>
      <c r="B32" s="33"/>
      <c r="C32" s="33" t="s">
        <v>184</v>
      </c>
      <c r="I32" s="44"/>
    </row>
    <row r="33" spans="1:9" ht="12.75">
      <c r="A33" s="34"/>
      <c r="C33" s="33" t="s">
        <v>185</v>
      </c>
      <c r="I33" s="44"/>
    </row>
    <row r="34" spans="1:9" ht="12.75">
      <c r="A34" s="34"/>
      <c r="C34" s="33" t="s">
        <v>188</v>
      </c>
      <c r="I34" s="44"/>
    </row>
    <row r="35" spans="1:9" ht="12.75">
      <c r="A35" s="34"/>
      <c r="G35" s="110" t="s">
        <v>189</v>
      </c>
      <c r="H35" s="110"/>
      <c r="I35" s="110"/>
    </row>
    <row r="36" spans="1:9" ht="12.75">
      <c r="A36" s="34"/>
      <c r="G36" s="37"/>
      <c r="H36" s="40" t="s">
        <v>101</v>
      </c>
      <c r="I36" s="37"/>
    </row>
    <row r="37" spans="1:9" ht="12.75">
      <c r="A37" s="34"/>
      <c r="C37" s="33" t="s">
        <v>198</v>
      </c>
      <c r="H37" s="39">
        <v>794</v>
      </c>
      <c r="I37" s="44"/>
    </row>
    <row r="38" spans="1:9" ht="12.75">
      <c r="A38" s="34"/>
      <c r="C38" s="33" t="s">
        <v>191</v>
      </c>
      <c r="H38" s="39">
        <f>580+580</f>
        <v>1160</v>
      </c>
      <c r="I38" s="44"/>
    </row>
    <row r="39" spans="1:9" ht="12.75">
      <c r="A39" s="34"/>
      <c r="C39" s="33" t="s">
        <v>190</v>
      </c>
      <c r="H39" s="39" t="s">
        <v>39</v>
      </c>
      <c r="I39" s="44"/>
    </row>
    <row r="40" spans="1:9" ht="13.5" thickBot="1">
      <c r="A40" s="34"/>
      <c r="C40" s="33" t="s">
        <v>238</v>
      </c>
      <c r="H40" s="43">
        <f>SUM(H37:H39)</f>
        <v>1954</v>
      </c>
      <c r="I40" s="44"/>
    </row>
    <row r="41" spans="1:9" ht="13.5" thickTop="1">
      <c r="A41" s="34"/>
      <c r="I41" s="44"/>
    </row>
    <row r="42" spans="1:9" ht="12.75">
      <c r="A42" s="34">
        <v>7</v>
      </c>
      <c r="B42" s="69" t="s">
        <v>87</v>
      </c>
      <c r="C42" s="35"/>
      <c r="I42" s="44"/>
    </row>
    <row r="43" spans="1:9" ht="12.75">
      <c r="A43" s="34"/>
      <c r="B43" s="68" t="s">
        <v>199</v>
      </c>
      <c r="C43" s="35"/>
      <c r="I43" s="44"/>
    </row>
    <row r="44" spans="1:2" ht="12.75">
      <c r="A44" s="34" t="s">
        <v>115</v>
      </c>
      <c r="B44" s="68" t="s">
        <v>115</v>
      </c>
    </row>
    <row r="45" spans="1:3" ht="12.75">
      <c r="A45" s="45">
        <v>8</v>
      </c>
      <c r="B45" s="69" t="s">
        <v>144</v>
      </c>
      <c r="C45" s="35"/>
    </row>
    <row r="46" spans="1:3" ht="12.75">
      <c r="A46" s="34"/>
      <c r="B46" s="69"/>
      <c r="C46" s="35"/>
    </row>
    <row r="47" spans="1:12" ht="12.75">
      <c r="A47" s="34"/>
      <c r="B47" s="69"/>
      <c r="C47" s="32"/>
      <c r="D47" s="37" t="s">
        <v>147</v>
      </c>
      <c r="E47" s="37"/>
      <c r="F47" s="37" t="s">
        <v>269</v>
      </c>
      <c r="G47" s="37"/>
      <c r="H47" s="37"/>
      <c r="I47" s="37"/>
      <c r="J47" s="37"/>
      <c r="K47" s="37"/>
      <c r="L47" s="37"/>
    </row>
    <row r="48" spans="1:12" ht="12.75">
      <c r="A48" s="34"/>
      <c r="C48" s="32"/>
      <c r="D48" s="37" t="s">
        <v>148</v>
      </c>
      <c r="E48" s="37"/>
      <c r="F48" s="37" t="s">
        <v>149</v>
      </c>
      <c r="G48" s="37"/>
      <c r="H48" s="37" t="s">
        <v>150</v>
      </c>
      <c r="I48" s="37"/>
      <c r="J48" s="37" t="s">
        <v>151</v>
      </c>
      <c r="K48" s="37"/>
      <c r="L48"/>
    </row>
    <row r="49" spans="1:12" ht="12.75">
      <c r="A49" s="34"/>
      <c r="B49" s="69" t="s">
        <v>145</v>
      </c>
      <c r="C49" s="32"/>
      <c r="D49" s="66"/>
      <c r="E49" s="66"/>
      <c r="F49" s="66"/>
      <c r="G49" s="66"/>
      <c r="H49" s="66"/>
      <c r="I49" s="66"/>
      <c r="J49" s="66"/>
      <c r="K49" s="66"/>
      <c r="L49"/>
    </row>
    <row r="50" spans="1:12" ht="12.75">
      <c r="A50" s="34"/>
      <c r="B50" s="68" t="s">
        <v>89</v>
      </c>
      <c r="D50" s="39">
        <v>31154</v>
      </c>
      <c r="E50" s="39"/>
      <c r="F50" s="39">
        <f>11045+1959</f>
        <v>13004</v>
      </c>
      <c r="G50" s="39"/>
      <c r="H50" s="39"/>
      <c r="I50" s="39"/>
      <c r="J50" s="39"/>
      <c r="K50" s="39"/>
      <c r="L50"/>
    </row>
    <row r="51" spans="1:12" ht="12.75">
      <c r="A51" s="34"/>
      <c r="B51" s="68" t="s">
        <v>88</v>
      </c>
      <c r="D51" s="39">
        <v>1788</v>
      </c>
      <c r="E51" s="42"/>
      <c r="F51" s="39">
        <f>1795+252</f>
        <v>2047</v>
      </c>
      <c r="G51" s="42"/>
      <c r="H51" s="88">
        <f>-SUM(B51:F51)</f>
        <v>-3835</v>
      </c>
      <c r="I51" s="88"/>
      <c r="J51" s="88"/>
      <c r="K51" s="39"/>
      <c r="L51"/>
    </row>
    <row r="52" spans="1:12" ht="13.5" thickBot="1">
      <c r="A52" s="34"/>
      <c r="C52" s="30" t="s">
        <v>90</v>
      </c>
      <c r="D52" s="43">
        <f>D50+D51</f>
        <v>32942</v>
      </c>
      <c r="E52" s="42"/>
      <c r="F52" s="43">
        <f>F50+F51</f>
        <v>15051</v>
      </c>
      <c r="G52" s="42"/>
      <c r="H52" s="89">
        <f>H50+H51</f>
        <v>-3835</v>
      </c>
      <c r="I52" s="88"/>
      <c r="J52" s="88">
        <f>SUM(B52:H52)</f>
        <v>44158</v>
      </c>
      <c r="K52" s="39"/>
      <c r="L52"/>
    </row>
    <row r="53" spans="1:12" ht="13.5" thickTop="1">
      <c r="A53" s="34"/>
      <c r="C53" s="30"/>
      <c r="D53" s="39"/>
      <c r="E53" s="42"/>
      <c r="F53" s="39"/>
      <c r="G53" s="42"/>
      <c r="H53" s="88"/>
      <c r="I53" s="88"/>
      <c r="J53" s="88"/>
      <c r="K53" s="39"/>
      <c r="L53"/>
    </row>
    <row r="54" spans="1:12" ht="12.75">
      <c r="A54" s="34"/>
      <c r="B54" s="69" t="s">
        <v>146</v>
      </c>
      <c r="C54" s="35"/>
      <c r="D54" s="39"/>
      <c r="E54" s="42"/>
      <c r="F54" s="39"/>
      <c r="G54" s="42"/>
      <c r="H54" s="88"/>
      <c r="I54" s="88"/>
      <c r="J54" s="88"/>
      <c r="K54" s="39"/>
      <c r="L54"/>
    </row>
    <row r="55" spans="1:12" s="30" customFormat="1" ht="12.75">
      <c r="A55" s="47"/>
      <c r="B55" s="68" t="s">
        <v>200</v>
      </c>
      <c r="D55" s="31">
        <v>1780</v>
      </c>
      <c r="E55" s="65"/>
      <c r="F55" s="31">
        <f>2004-643</f>
        <v>1361</v>
      </c>
      <c r="G55" s="65"/>
      <c r="H55" s="90">
        <v>2</v>
      </c>
      <c r="I55" s="90"/>
      <c r="J55" s="88">
        <f>SUM(B55:H55)</f>
        <v>3143</v>
      </c>
      <c r="K55" s="31"/>
      <c r="L55"/>
    </row>
    <row r="56" spans="1:12" ht="12.75">
      <c r="A56" s="34"/>
      <c r="B56" s="68" t="s">
        <v>91</v>
      </c>
      <c r="C56" s="30"/>
      <c r="D56" s="39"/>
      <c r="E56" s="39"/>
      <c r="F56" s="39"/>
      <c r="G56" s="39"/>
      <c r="H56" s="88"/>
      <c r="I56" s="88"/>
      <c r="J56" s="91">
        <v>-3913</v>
      </c>
      <c r="K56" s="39"/>
      <c r="L56"/>
    </row>
    <row r="57" spans="1:12" ht="12.75">
      <c r="A57" s="34"/>
      <c r="C57" s="30" t="s">
        <v>259</v>
      </c>
      <c r="D57" s="39"/>
      <c r="E57" s="39"/>
      <c r="F57" s="39"/>
      <c r="G57" s="39"/>
      <c r="H57" s="88"/>
      <c r="I57" s="88"/>
      <c r="J57" s="88">
        <f>SUM(J55:J56)</f>
        <v>-770</v>
      </c>
      <c r="K57" s="39"/>
      <c r="L57"/>
    </row>
    <row r="58" spans="1:12" ht="12.75">
      <c r="A58" s="34"/>
      <c r="B58" s="68" t="s">
        <v>92</v>
      </c>
      <c r="C58" s="30"/>
      <c r="D58" s="39"/>
      <c r="E58" s="39"/>
      <c r="F58" s="39"/>
      <c r="G58" s="39"/>
      <c r="H58" s="88"/>
      <c r="I58" s="88"/>
      <c r="J58" s="88" t="s">
        <v>39</v>
      </c>
      <c r="K58" s="39"/>
      <c r="L58"/>
    </row>
    <row r="59" spans="1:12" ht="12.75">
      <c r="A59" s="34"/>
      <c r="B59" s="68" t="s">
        <v>93</v>
      </c>
      <c r="C59" s="30"/>
      <c r="D59" s="39"/>
      <c r="E59" s="39"/>
      <c r="F59" s="39"/>
      <c r="G59" s="39"/>
      <c r="H59" s="88"/>
      <c r="I59" s="88"/>
      <c r="J59" s="88">
        <v>1944</v>
      </c>
      <c r="K59" s="39"/>
      <c r="L59"/>
    </row>
    <row r="60" spans="1:12" ht="12.75">
      <c r="A60" s="34"/>
      <c r="B60" s="68" t="s">
        <v>94</v>
      </c>
      <c r="C60" s="30"/>
      <c r="D60" s="39"/>
      <c r="E60" s="39"/>
      <c r="F60" s="39"/>
      <c r="G60" s="39"/>
      <c r="H60" s="88"/>
      <c r="I60" s="88"/>
      <c r="J60" s="88" t="s">
        <v>39</v>
      </c>
      <c r="K60" s="39"/>
      <c r="L60"/>
    </row>
    <row r="61" spans="1:12" ht="13.5" thickBot="1">
      <c r="A61" s="34"/>
      <c r="C61" s="30" t="s">
        <v>225</v>
      </c>
      <c r="D61" s="39"/>
      <c r="E61" s="39"/>
      <c r="F61" s="39"/>
      <c r="G61" s="39"/>
      <c r="H61" s="88"/>
      <c r="I61" s="88"/>
      <c r="J61" s="89">
        <f>SUM(J57:J60)</f>
        <v>1174</v>
      </c>
      <c r="K61" s="39"/>
      <c r="L61"/>
    </row>
    <row r="62" spans="1:3" ht="13.5" thickTop="1">
      <c r="A62" s="34"/>
      <c r="C62" s="30"/>
    </row>
    <row r="63" spans="1:3" ht="12.75">
      <c r="A63" s="34">
        <v>9</v>
      </c>
      <c r="B63" s="69" t="s">
        <v>135</v>
      </c>
      <c r="C63" s="30"/>
    </row>
    <row r="64" spans="1:3" ht="12.75">
      <c r="A64" s="34"/>
      <c r="B64" s="68" t="s">
        <v>96</v>
      </c>
      <c r="C64" s="30"/>
    </row>
    <row r="65" spans="1:3" ht="12.75">
      <c r="A65" s="34"/>
      <c r="B65" s="68" t="s">
        <v>97</v>
      </c>
      <c r="C65" s="30"/>
    </row>
    <row r="66" spans="1:3" ht="12.75">
      <c r="A66" s="34"/>
      <c r="C66" s="30"/>
    </row>
    <row r="67" spans="1:3" ht="12.75">
      <c r="A67" s="34">
        <v>10</v>
      </c>
      <c r="B67" s="69" t="s">
        <v>33</v>
      </c>
      <c r="C67" s="35"/>
    </row>
    <row r="68" spans="1:2" ht="12.75">
      <c r="A68" s="34"/>
      <c r="B68" s="68" t="s">
        <v>161</v>
      </c>
    </row>
    <row r="69" spans="1:3" ht="12.75">
      <c r="A69" s="34"/>
      <c r="B69" s="68" t="s">
        <v>162</v>
      </c>
      <c r="C69" s="30"/>
    </row>
    <row r="70" spans="1:3" ht="12.75">
      <c r="A70" s="34"/>
      <c r="C70" s="30"/>
    </row>
    <row r="71" spans="1:3" ht="12.75">
      <c r="A71" s="34">
        <v>11</v>
      </c>
      <c r="B71" s="69" t="s">
        <v>31</v>
      </c>
      <c r="C71" s="35"/>
    </row>
    <row r="72" spans="1:2" ht="12.75">
      <c r="A72" s="34"/>
      <c r="B72" s="68" t="s">
        <v>98</v>
      </c>
    </row>
    <row r="73" spans="1:2" ht="12.75">
      <c r="A73" s="34"/>
      <c r="B73" s="68" t="s">
        <v>99</v>
      </c>
    </row>
    <row r="74" spans="1:2" ht="12.75">
      <c r="A74" s="34"/>
      <c r="B74" s="68" t="s">
        <v>100</v>
      </c>
    </row>
    <row r="75" ht="12.75">
      <c r="A75" s="34"/>
    </row>
    <row r="76" spans="1:3" ht="12.75">
      <c r="A76" s="45">
        <v>12</v>
      </c>
      <c r="B76" s="70" t="s">
        <v>139</v>
      </c>
      <c r="C76" s="35"/>
    </row>
    <row r="77" spans="1:3" ht="12.75">
      <c r="A77" s="34"/>
      <c r="B77" s="69" t="s">
        <v>35</v>
      </c>
      <c r="C77" s="35" t="s">
        <v>24</v>
      </c>
    </row>
    <row r="78" spans="1:12" ht="12.75">
      <c r="A78" s="34"/>
      <c r="B78" s="69"/>
      <c r="C78" s="35"/>
      <c r="J78" s="37" t="s">
        <v>10</v>
      </c>
      <c r="K78" s="37"/>
      <c r="L78" s="37" t="s">
        <v>40</v>
      </c>
    </row>
    <row r="79" spans="1:12" ht="12.75">
      <c r="A79" s="34"/>
      <c r="J79" s="37" t="s">
        <v>42</v>
      </c>
      <c r="K79" s="37"/>
      <c r="L79" s="37" t="s">
        <v>41</v>
      </c>
    </row>
    <row r="80" spans="1:12" ht="12.75">
      <c r="A80" s="34"/>
      <c r="J80" s="73">
        <v>37802</v>
      </c>
      <c r="K80" s="73"/>
      <c r="L80" s="73">
        <v>37621</v>
      </c>
    </row>
    <row r="81" spans="1:12" ht="12.75">
      <c r="A81" s="34"/>
      <c r="J81" s="37" t="s">
        <v>12</v>
      </c>
      <c r="K81" s="37"/>
      <c r="L81" s="37" t="s">
        <v>12</v>
      </c>
    </row>
    <row r="82" spans="2:12" ht="12.75">
      <c r="B82" s="68" t="s">
        <v>50</v>
      </c>
      <c r="C82" s="33" t="s">
        <v>201</v>
      </c>
      <c r="L82" s="39"/>
    </row>
    <row r="83" spans="3:12" ht="12.75">
      <c r="C83" s="33" t="s">
        <v>202</v>
      </c>
      <c r="J83" s="39">
        <v>610</v>
      </c>
      <c r="K83" s="39"/>
      <c r="L83" s="39">
        <v>1484</v>
      </c>
    </row>
    <row r="84" spans="2:3" ht="12.75">
      <c r="B84" s="68" t="s">
        <v>51</v>
      </c>
      <c r="C84" s="33" t="s">
        <v>203</v>
      </c>
    </row>
    <row r="85" spans="3:12" ht="12.75">
      <c r="C85" s="33" t="s">
        <v>204</v>
      </c>
      <c r="J85" s="39">
        <v>4500</v>
      </c>
      <c r="K85" s="39"/>
      <c r="L85" s="39">
        <v>4500</v>
      </c>
    </row>
    <row r="86" spans="2:3" ht="12.75">
      <c r="B86" s="68" t="s">
        <v>52</v>
      </c>
      <c r="C86" s="33" t="s">
        <v>205</v>
      </c>
    </row>
    <row r="87" spans="2:12" ht="12.75">
      <c r="B87" s="69"/>
      <c r="C87" s="33" t="s">
        <v>206</v>
      </c>
      <c r="J87" s="83">
        <v>0</v>
      </c>
      <c r="K87" s="39"/>
      <c r="L87" s="39">
        <v>4560</v>
      </c>
    </row>
    <row r="88" spans="1:12" ht="13.5" thickBot="1">
      <c r="A88" s="48"/>
      <c r="J88" s="43">
        <f>SUM(J82:J87)</f>
        <v>5110</v>
      </c>
      <c r="K88" s="42"/>
      <c r="L88" s="43">
        <f>SUM(L82:L87)</f>
        <v>10544</v>
      </c>
    </row>
    <row r="89" spans="1:11" ht="13.5" thickTop="1">
      <c r="A89" s="48"/>
      <c r="H89" s="42"/>
      <c r="I89" s="42"/>
      <c r="J89" s="42"/>
      <c r="K89" s="42"/>
    </row>
    <row r="90" spans="1:11" ht="12.75">
      <c r="A90" s="48"/>
      <c r="B90" s="69" t="s">
        <v>36</v>
      </c>
      <c r="C90" s="35" t="s">
        <v>140</v>
      </c>
      <c r="H90" s="42"/>
      <c r="I90" s="42"/>
      <c r="J90" s="42"/>
      <c r="K90" s="42"/>
    </row>
    <row r="91" spans="1:11" ht="12.75">
      <c r="A91" s="48"/>
      <c r="B91" s="69"/>
      <c r="C91" s="33" t="s">
        <v>163</v>
      </c>
      <c r="H91" s="42"/>
      <c r="I91" s="42"/>
      <c r="J91" s="42"/>
      <c r="K91" s="42"/>
    </row>
    <row r="92" spans="1:11" ht="12.75">
      <c r="A92" s="48"/>
      <c r="B92" s="69"/>
      <c r="C92" s="33" t="s">
        <v>164</v>
      </c>
      <c r="H92" s="42"/>
      <c r="I92" s="42"/>
      <c r="J92" s="42"/>
      <c r="K92" s="42"/>
    </row>
    <row r="93" spans="1:11" ht="12.75">
      <c r="A93" s="48"/>
      <c r="H93" s="42"/>
      <c r="I93" s="42"/>
      <c r="J93" s="42"/>
      <c r="K93" s="42"/>
    </row>
    <row r="94" spans="1:3" ht="12.75">
      <c r="A94" s="35" t="s">
        <v>102</v>
      </c>
      <c r="C94" s="30"/>
    </row>
    <row r="95" spans="1:3" ht="12.75">
      <c r="A95" s="34"/>
      <c r="C95" s="30"/>
    </row>
    <row r="96" spans="1:3" ht="12.75">
      <c r="A96" s="45">
        <v>13</v>
      </c>
      <c r="B96" s="69" t="s">
        <v>136</v>
      </c>
      <c r="C96" s="35"/>
    </row>
    <row r="97" spans="2:3" ht="12.75">
      <c r="B97" s="69" t="s">
        <v>35</v>
      </c>
      <c r="C97" s="35" t="s">
        <v>37</v>
      </c>
    </row>
    <row r="98" spans="2:12" ht="12.75">
      <c r="B98" s="69"/>
      <c r="C98" s="35"/>
      <c r="F98" s="109" t="s">
        <v>178</v>
      </c>
      <c r="G98" s="109"/>
      <c r="H98" s="109"/>
      <c r="I98" s="6"/>
      <c r="J98" s="109" t="s">
        <v>243</v>
      </c>
      <c r="K98" s="109"/>
      <c r="L98" s="109"/>
    </row>
    <row r="99" spans="2:12" ht="12.75">
      <c r="B99" s="69"/>
      <c r="C99" s="35"/>
      <c r="F99" s="109" t="s">
        <v>244</v>
      </c>
      <c r="G99" s="109"/>
      <c r="H99" s="109"/>
      <c r="I99" s="6"/>
      <c r="J99" s="109" t="str">
        <f>F99</f>
        <v>Ended 30 June</v>
      </c>
      <c r="K99" s="109"/>
      <c r="L99" s="109"/>
    </row>
    <row r="100" spans="2:12" ht="12.75">
      <c r="B100" s="69"/>
      <c r="C100" s="35"/>
      <c r="F100" s="77">
        <v>2003</v>
      </c>
      <c r="G100" s="9"/>
      <c r="H100" s="18" t="s">
        <v>179</v>
      </c>
      <c r="I100" s="18"/>
      <c r="J100" s="77">
        <v>2003</v>
      </c>
      <c r="K100" s="9"/>
      <c r="L100" s="18" t="s">
        <v>179</v>
      </c>
    </row>
    <row r="101" spans="2:12" ht="12.75">
      <c r="B101" s="69"/>
      <c r="C101" s="35"/>
      <c r="F101" s="6" t="s">
        <v>12</v>
      </c>
      <c r="G101" s="6"/>
      <c r="H101" s="6" t="s">
        <v>12</v>
      </c>
      <c r="I101" s="6"/>
      <c r="J101" s="6" t="s">
        <v>12</v>
      </c>
      <c r="K101" s="6"/>
      <c r="L101" s="6" t="s">
        <v>12</v>
      </c>
    </row>
    <row r="102" spans="2:12" s="30" customFormat="1" ht="12.75">
      <c r="B102" s="68"/>
      <c r="C102" s="30" t="s">
        <v>174</v>
      </c>
      <c r="F102" s="31">
        <v>10248</v>
      </c>
      <c r="G102" s="31"/>
      <c r="H102" s="31">
        <v>11568</v>
      </c>
      <c r="I102" s="31"/>
      <c r="J102" s="31">
        <v>21513</v>
      </c>
      <c r="K102" s="31"/>
      <c r="L102" s="31">
        <v>22261</v>
      </c>
    </row>
    <row r="103" spans="2:12" s="30" customFormat="1" ht="12.75">
      <c r="B103" s="68"/>
      <c r="C103" s="30" t="s">
        <v>226</v>
      </c>
      <c r="F103" s="20">
        <v>361</v>
      </c>
      <c r="G103" s="20"/>
      <c r="H103" s="20">
        <v>580</v>
      </c>
      <c r="I103" s="31"/>
      <c r="J103" s="20">
        <v>622</v>
      </c>
      <c r="K103" s="20"/>
      <c r="L103" s="20">
        <v>1887</v>
      </c>
    </row>
    <row r="104" ht="12.75">
      <c r="B104" s="69"/>
    </row>
    <row r="105" spans="2:3" ht="12.75">
      <c r="B105" s="69"/>
      <c r="C105" s="36" t="s">
        <v>248</v>
      </c>
    </row>
    <row r="106" spans="2:3" ht="12.75">
      <c r="B106" s="69"/>
      <c r="C106" s="33" t="s">
        <v>249</v>
      </c>
    </row>
    <row r="107" ht="12.75">
      <c r="B107" s="69"/>
    </row>
    <row r="108" spans="2:3" ht="12.75">
      <c r="B108" s="69" t="s">
        <v>36</v>
      </c>
      <c r="C108" s="35" t="s">
        <v>38</v>
      </c>
    </row>
    <row r="109" spans="2:12" ht="12.75">
      <c r="B109" s="69"/>
      <c r="C109" s="35"/>
      <c r="F109" s="109" t="s">
        <v>178</v>
      </c>
      <c r="G109" s="109"/>
      <c r="H109" s="109"/>
      <c r="I109" s="38"/>
      <c r="J109" s="109" t="s">
        <v>243</v>
      </c>
      <c r="K109" s="109"/>
      <c r="L109" s="109"/>
    </row>
    <row r="110" spans="2:12" ht="12.75">
      <c r="B110" s="69"/>
      <c r="C110" s="35"/>
      <c r="F110" s="109" t="s">
        <v>244</v>
      </c>
      <c r="G110" s="109"/>
      <c r="H110" s="109"/>
      <c r="I110" s="38"/>
      <c r="J110" s="109" t="s">
        <v>244</v>
      </c>
      <c r="K110" s="109"/>
      <c r="L110" s="109"/>
    </row>
    <row r="111" spans="2:12" ht="12.75">
      <c r="B111" s="69"/>
      <c r="C111" s="35"/>
      <c r="F111" s="77">
        <v>2003</v>
      </c>
      <c r="G111" s="9"/>
      <c r="H111" s="18" t="s">
        <v>179</v>
      </c>
      <c r="I111" s="41"/>
      <c r="J111" s="77">
        <v>2003</v>
      </c>
      <c r="K111" s="9"/>
      <c r="L111" s="18" t="s">
        <v>179</v>
      </c>
    </row>
    <row r="112" spans="2:12" ht="12.75">
      <c r="B112" s="69"/>
      <c r="C112" s="35"/>
      <c r="F112" s="6" t="s">
        <v>12</v>
      </c>
      <c r="G112" s="6"/>
      <c r="H112" s="6" t="s">
        <v>12</v>
      </c>
      <c r="I112" s="38"/>
      <c r="J112" s="6" t="s">
        <v>12</v>
      </c>
      <c r="K112" s="6"/>
      <c r="L112" s="6" t="s">
        <v>12</v>
      </c>
    </row>
    <row r="113" spans="2:12" ht="12.75">
      <c r="B113" s="69"/>
      <c r="C113" s="30" t="s">
        <v>174</v>
      </c>
      <c r="F113" s="65">
        <v>23644</v>
      </c>
      <c r="G113" s="65"/>
      <c r="H113" s="65">
        <v>29824</v>
      </c>
      <c r="I113" s="65"/>
      <c r="J113" s="65">
        <v>44158</v>
      </c>
      <c r="K113" s="65"/>
      <c r="L113" s="65">
        <v>55901</v>
      </c>
    </row>
    <row r="114" spans="2:12" ht="12.75">
      <c r="B114" s="69"/>
      <c r="C114" s="30" t="s">
        <v>229</v>
      </c>
      <c r="F114" s="92">
        <v>930</v>
      </c>
      <c r="G114" s="92"/>
      <c r="H114" s="92">
        <v>-1756</v>
      </c>
      <c r="I114" s="90"/>
      <c r="J114" s="92">
        <v>1174</v>
      </c>
      <c r="K114" s="92"/>
      <c r="L114" s="92">
        <v>-1743</v>
      </c>
    </row>
    <row r="115" ht="12.75">
      <c r="B115" s="69"/>
    </row>
    <row r="116" spans="2:3" ht="12.75">
      <c r="B116" s="69"/>
      <c r="C116" s="36" t="s">
        <v>265</v>
      </c>
    </row>
    <row r="117" spans="2:3" ht="12.75">
      <c r="B117" s="69"/>
      <c r="C117" s="33" t="s">
        <v>232</v>
      </c>
    </row>
    <row r="118" spans="2:3" ht="12.75">
      <c r="B118" s="69"/>
      <c r="C118" s="33" t="s">
        <v>268</v>
      </c>
    </row>
    <row r="119" ht="12.75">
      <c r="A119" s="34"/>
    </row>
    <row r="120" spans="1:3" ht="12.75">
      <c r="A120" s="45">
        <v>14</v>
      </c>
      <c r="B120" s="70" t="s">
        <v>245</v>
      </c>
      <c r="C120" s="49"/>
    </row>
    <row r="121" spans="1:3" ht="12.75">
      <c r="A121" s="45"/>
      <c r="B121" s="70"/>
      <c r="C121" s="49"/>
    </row>
    <row r="122" spans="2:12" ht="12.75">
      <c r="B122" s="69"/>
      <c r="C122" s="35"/>
      <c r="G122" s="6"/>
      <c r="H122" s="109" t="s">
        <v>175</v>
      </c>
      <c r="I122" s="109"/>
      <c r="J122" s="109"/>
      <c r="K122" s="6"/>
      <c r="L122" s="37"/>
    </row>
    <row r="123" spans="2:12" ht="12.75">
      <c r="B123" s="69"/>
      <c r="C123" s="35"/>
      <c r="G123" s="9"/>
      <c r="H123" s="9">
        <v>37802</v>
      </c>
      <c r="I123" s="18"/>
      <c r="J123" s="9">
        <v>37711</v>
      </c>
      <c r="K123" s="18"/>
      <c r="L123" s="18"/>
    </row>
    <row r="124" spans="2:12" ht="12.75">
      <c r="B124" s="69"/>
      <c r="C124" s="35"/>
      <c r="G124" s="6"/>
      <c r="H124" s="6" t="s">
        <v>12</v>
      </c>
      <c r="I124" s="6"/>
      <c r="J124" s="6" t="s">
        <v>12</v>
      </c>
      <c r="K124" s="6"/>
      <c r="L124" s="6"/>
    </row>
    <row r="125" spans="2:12" ht="12.75">
      <c r="B125" s="69"/>
      <c r="C125" s="30" t="s">
        <v>174</v>
      </c>
      <c r="G125" s="20"/>
      <c r="H125" s="65">
        <v>23644</v>
      </c>
      <c r="I125" s="20"/>
      <c r="J125" s="20">
        <v>20514</v>
      </c>
      <c r="K125" s="20"/>
      <c r="L125" s="20"/>
    </row>
    <row r="126" spans="2:12" ht="12.75">
      <c r="B126" s="69"/>
      <c r="C126" s="30" t="s">
        <v>226</v>
      </c>
      <c r="G126" s="65"/>
      <c r="H126" s="20">
        <v>930</v>
      </c>
      <c r="I126" s="65"/>
      <c r="J126" s="20">
        <v>244</v>
      </c>
      <c r="K126" s="65"/>
      <c r="L126" s="65"/>
    </row>
    <row r="127" spans="1:3" ht="12.75">
      <c r="A127" s="45"/>
      <c r="B127" s="70"/>
      <c r="C127" s="49"/>
    </row>
    <row r="128" spans="1:3" ht="12.75">
      <c r="A128" s="34"/>
      <c r="B128" s="36" t="s">
        <v>250</v>
      </c>
      <c r="C128" s="36"/>
    </row>
    <row r="129" spans="1:3" ht="12.75">
      <c r="A129" s="34"/>
      <c r="B129" s="67" t="s">
        <v>228</v>
      </c>
      <c r="C129" s="36"/>
    </row>
    <row r="130" ht="12.75">
      <c r="A130" s="34"/>
    </row>
    <row r="131" spans="1:3" ht="12.75">
      <c r="A131" s="45">
        <v>15</v>
      </c>
      <c r="B131" s="69" t="s">
        <v>60</v>
      </c>
      <c r="C131" s="35"/>
    </row>
    <row r="132" spans="1:12" ht="12.75">
      <c r="A132" s="34"/>
      <c r="B132" s="67" t="s">
        <v>207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ht="12.75">
      <c r="A133" s="34"/>
      <c r="B133" s="67" t="s">
        <v>266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12.75">
      <c r="A134" s="34"/>
      <c r="B134" s="67" t="s">
        <v>267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ht="12.75">
      <c r="A135" s="34"/>
    </row>
    <row r="136" spans="1:3" ht="12.75">
      <c r="A136" s="34">
        <v>16</v>
      </c>
      <c r="B136" s="69" t="s">
        <v>35</v>
      </c>
      <c r="C136" s="35" t="s">
        <v>165</v>
      </c>
    </row>
    <row r="137" spans="1:3" ht="12.75">
      <c r="A137" s="34"/>
      <c r="B137" s="69"/>
      <c r="C137" s="35" t="s">
        <v>166</v>
      </c>
    </row>
    <row r="138" spans="1:3" ht="12.75">
      <c r="A138" s="34"/>
      <c r="C138" s="33" t="s">
        <v>25</v>
      </c>
    </row>
    <row r="139" ht="12.75">
      <c r="A139" s="34"/>
    </row>
    <row r="140" spans="1:3" ht="12.75">
      <c r="A140" s="34"/>
      <c r="B140" s="69" t="s">
        <v>36</v>
      </c>
      <c r="C140" s="35" t="s">
        <v>143</v>
      </c>
    </row>
    <row r="141" spans="1:3" ht="12.75">
      <c r="A141" s="34"/>
      <c r="C141" s="33" t="s">
        <v>25</v>
      </c>
    </row>
    <row r="142" ht="12.75">
      <c r="A142" s="34"/>
    </row>
    <row r="143" spans="1:3" ht="12.75">
      <c r="A143" s="45">
        <v>17</v>
      </c>
      <c r="B143" s="69" t="s">
        <v>137</v>
      </c>
      <c r="C143" s="35"/>
    </row>
    <row r="144" spans="1:3" ht="12.75">
      <c r="A144" s="45"/>
      <c r="B144" s="69"/>
      <c r="C144" s="35"/>
    </row>
    <row r="145" spans="1:11" ht="12.75">
      <c r="A145" s="34"/>
      <c r="H145" s="38" t="s">
        <v>10</v>
      </c>
      <c r="I145" s="38"/>
      <c r="J145" s="38" t="s">
        <v>243</v>
      </c>
      <c r="K145" s="37"/>
    </row>
    <row r="146" spans="1:11" ht="12.75">
      <c r="A146" s="34"/>
      <c r="H146" s="38" t="s">
        <v>42</v>
      </c>
      <c r="I146" s="38"/>
      <c r="J146" s="38" t="s">
        <v>42</v>
      </c>
      <c r="K146" s="37"/>
    </row>
    <row r="147" spans="1:11" ht="12.75">
      <c r="A147" s="34"/>
      <c r="H147" s="9">
        <v>37802</v>
      </c>
      <c r="I147" s="38"/>
      <c r="J147" s="9">
        <v>37802</v>
      </c>
      <c r="K147" s="37"/>
    </row>
    <row r="148" spans="1:11" ht="12.75">
      <c r="A148" s="34"/>
      <c r="H148" s="38" t="s">
        <v>12</v>
      </c>
      <c r="I148" s="38"/>
      <c r="J148" s="38" t="s">
        <v>12</v>
      </c>
      <c r="K148" s="38"/>
    </row>
    <row r="149" spans="1:11" ht="12.75">
      <c r="A149" s="34"/>
      <c r="B149" s="68" t="s">
        <v>20</v>
      </c>
      <c r="H149" s="39" t="s">
        <v>39</v>
      </c>
      <c r="I149" s="39"/>
      <c r="J149" s="39" t="s">
        <v>39</v>
      </c>
      <c r="K149" s="39"/>
    </row>
    <row r="150" spans="1:11" ht="12.75">
      <c r="A150" s="34"/>
      <c r="B150" s="68" t="s">
        <v>181</v>
      </c>
      <c r="H150" s="39">
        <v>8</v>
      </c>
      <c r="I150" s="39"/>
      <c r="J150" s="39" t="s">
        <v>39</v>
      </c>
      <c r="K150" s="39"/>
    </row>
    <row r="151" spans="1:11" ht="12.75">
      <c r="A151" s="34"/>
      <c r="B151" s="68" t="s">
        <v>21</v>
      </c>
      <c r="H151" s="39" t="s">
        <v>39</v>
      </c>
      <c r="I151" s="39"/>
      <c r="J151" s="39" t="s">
        <v>39</v>
      </c>
      <c r="K151" s="39"/>
    </row>
    <row r="152" spans="1:11" ht="13.5" thickBot="1">
      <c r="A152" s="34"/>
      <c r="H152" s="43">
        <f>SUM(H149:H151)</f>
        <v>8</v>
      </c>
      <c r="I152" s="42"/>
      <c r="J152" s="43">
        <f>SUM(J149:J151)</f>
        <v>0</v>
      </c>
      <c r="K152" s="42"/>
    </row>
    <row r="153" spans="1:12" ht="13.5" thickTop="1">
      <c r="A153" s="34"/>
      <c r="I153" s="44"/>
      <c r="L153" s="42"/>
    </row>
    <row r="154" spans="1:12" ht="12.75">
      <c r="A154" s="34"/>
      <c r="B154" s="67" t="s">
        <v>251</v>
      </c>
      <c r="L154" s="42"/>
    </row>
    <row r="155" spans="1:12" ht="12.75">
      <c r="A155" s="34"/>
      <c r="B155" s="68" t="s">
        <v>230</v>
      </c>
      <c r="L155" s="42"/>
    </row>
    <row r="156" spans="1:12" ht="12.75">
      <c r="A156" s="34"/>
      <c r="J156" s="42"/>
      <c r="K156" s="42"/>
      <c r="L156" s="42"/>
    </row>
    <row r="157" spans="1:3" ht="12.75">
      <c r="A157" s="34">
        <v>18</v>
      </c>
      <c r="B157" s="69" t="s">
        <v>30</v>
      </c>
      <c r="C157" s="35"/>
    </row>
    <row r="158" spans="1:2" ht="12.75">
      <c r="A158" s="34"/>
      <c r="B158" s="68" t="s">
        <v>157</v>
      </c>
    </row>
    <row r="159" spans="1:2" ht="12.75">
      <c r="A159" s="34"/>
      <c r="B159" s="68" t="s">
        <v>156</v>
      </c>
    </row>
    <row r="160" ht="12.75">
      <c r="A160" s="34"/>
    </row>
    <row r="161" spans="1:3" ht="12.75">
      <c r="A161" s="34">
        <v>19</v>
      </c>
      <c r="B161" s="69" t="s">
        <v>109</v>
      </c>
      <c r="C161" s="35"/>
    </row>
    <row r="162" ht="12.75">
      <c r="B162" s="33"/>
    </row>
    <row r="163" spans="3:11" ht="12.75">
      <c r="C163" s="44"/>
      <c r="D163" s="44"/>
      <c r="E163" s="44"/>
      <c r="F163" s="44"/>
      <c r="G163" s="44"/>
      <c r="H163" s="38" t="s">
        <v>10</v>
      </c>
      <c r="I163" s="38"/>
      <c r="J163" s="38" t="s">
        <v>243</v>
      </c>
      <c r="K163" s="38"/>
    </row>
    <row r="164" spans="3:11" ht="12.75">
      <c r="C164" s="44"/>
      <c r="D164" s="44"/>
      <c r="E164" s="44"/>
      <c r="F164" s="44"/>
      <c r="G164" s="44"/>
      <c r="H164" s="38" t="s">
        <v>42</v>
      </c>
      <c r="I164" s="38"/>
      <c r="J164" s="38" t="s">
        <v>42</v>
      </c>
      <c r="K164" s="38"/>
    </row>
    <row r="165" spans="3:11" ht="12.75">
      <c r="C165" s="44"/>
      <c r="D165" s="44"/>
      <c r="E165" s="44"/>
      <c r="F165" s="44"/>
      <c r="G165" s="44"/>
      <c r="H165" s="9">
        <v>37802</v>
      </c>
      <c r="I165" s="38"/>
      <c r="J165" s="9">
        <v>37802</v>
      </c>
      <c r="K165" s="38"/>
    </row>
    <row r="166" spans="3:11" ht="12.75">
      <c r="C166" s="44"/>
      <c r="D166" s="44"/>
      <c r="E166" s="44"/>
      <c r="F166" s="44"/>
      <c r="G166" s="44"/>
      <c r="H166" s="38" t="s">
        <v>12</v>
      </c>
      <c r="I166" s="38"/>
      <c r="J166" s="38" t="s">
        <v>12</v>
      </c>
      <c r="K166" s="38"/>
    </row>
    <row r="167" spans="2:11" ht="12.75">
      <c r="B167" s="69" t="s">
        <v>35</v>
      </c>
      <c r="C167" s="35" t="s">
        <v>110</v>
      </c>
      <c r="D167" s="44"/>
      <c r="E167" s="44"/>
      <c r="F167" s="44"/>
      <c r="G167" s="44"/>
      <c r="H167" s="38"/>
      <c r="I167" s="38"/>
      <c r="J167" s="38"/>
      <c r="K167" s="38"/>
    </row>
    <row r="168" spans="3:11" ht="12.75">
      <c r="C168" s="44" t="s">
        <v>22</v>
      </c>
      <c r="D168" s="44"/>
      <c r="E168" s="44"/>
      <c r="F168" s="44"/>
      <c r="G168" s="44"/>
      <c r="H168" s="39" t="s">
        <v>39</v>
      </c>
      <c r="I168" s="42"/>
      <c r="J168" s="39" t="s">
        <v>39</v>
      </c>
      <c r="K168" s="42"/>
    </row>
    <row r="169" spans="3:11" ht="12.75">
      <c r="C169" s="44" t="s">
        <v>103</v>
      </c>
      <c r="D169" s="44"/>
      <c r="E169" s="44"/>
      <c r="F169" s="44"/>
      <c r="G169" s="44"/>
      <c r="H169" s="42" t="s">
        <v>39</v>
      </c>
      <c r="I169" s="42"/>
      <c r="J169" s="42" t="s">
        <v>39</v>
      </c>
      <c r="K169" s="42"/>
    </row>
    <row r="170" spans="3:11" ht="12.75">
      <c r="C170" s="44" t="s">
        <v>23</v>
      </c>
      <c r="D170" s="44"/>
      <c r="E170" s="44"/>
      <c r="F170" s="44"/>
      <c r="G170" s="44"/>
      <c r="H170" s="39" t="s">
        <v>39</v>
      </c>
      <c r="I170" s="42"/>
      <c r="J170" s="42" t="s">
        <v>39</v>
      </c>
      <c r="K170" s="42"/>
    </row>
    <row r="171" spans="1:12" ht="12.75">
      <c r="A171" s="46"/>
      <c r="B171" s="71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2:12" ht="12.75">
      <c r="B172" s="69" t="s">
        <v>36</v>
      </c>
      <c r="C172" s="50" t="s">
        <v>111</v>
      </c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3:11" ht="12.75">
      <c r="C173" s="44" t="s">
        <v>112</v>
      </c>
      <c r="D173" s="44"/>
      <c r="E173" s="44"/>
      <c r="F173" s="44"/>
      <c r="G173" s="44"/>
      <c r="H173" s="44"/>
      <c r="I173" s="44"/>
      <c r="J173" s="42">
        <v>4</v>
      </c>
      <c r="K173" s="42"/>
    </row>
    <row r="174" spans="3:11" ht="12.75">
      <c r="C174" s="44" t="s">
        <v>113</v>
      </c>
      <c r="D174" s="44"/>
      <c r="E174" s="44"/>
      <c r="F174" s="44"/>
      <c r="G174" s="44"/>
      <c r="H174" s="44"/>
      <c r="I174" s="44"/>
      <c r="J174" s="42">
        <v>2</v>
      </c>
      <c r="K174" s="42"/>
    </row>
    <row r="175" spans="3:11" ht="12.75">
      <c r="C175" s="44" t="s">
        <v>114</v>
      </c>
      <c r="D175" s="44"/>
      <c r="E175" s="44"/>
      <c r="F175" s="44"/>
      <c r="G175" s="44"/>
      <c r="H175" s="44"/>
      <c r="I175" s="44"/>
      <c r="J175" s="42">
        <v>2</v>
      </c>
      <c r="K175" s="42"/>
    </row>
    <row r="176" spans="1:12" ht="12.75">
      <c r="A176" s="47"/>
      <c r="B176" s="71" t="s">
        <v>29</v>
      </c>
      <c r="C176" s="44"/>
      <c r="D176" s="44"/>
      <c r="E176" s="44"/>
      <c r="F176" s="44"/>
      <c r="G176" s="44"/>
      <c r="H176" s="44"/>
      <c r="I176" s="44"/>
      <c r="J176" s="44"/>
      <c r="K176" s="44"/>
      <c r="L176" s="42"/>
    </row>
    <row r="177" spans="1:3" ht="12.75">
      <c r="A177" s="45">
        <v>20</v>
      </c>
      <c r="B177" s="69" t="s">
        <v>35</v>
      </c>
      <c r="C177" s="49" t="s">
        <v>58</v>
      </c>
    </row>
    <row r="178" spans="1:3" ht="12.75">
      <c r="A178" s="34"/>
      <c r="C178" s="51" t="s">
        <v>59</v>
      </c>
    </row>
    <row r="179" ht="12.75">
      <c r="A179" s="34"/>
    </row>
    <row r="180" spans="2:3" ht="12.75">
      <c r="B180" s="69" t="s">
        <v>138</v>
      </c>
      <c r="C180" s="49" t="s">
        <v>44</v>
      </c>
    </row>
    <row r="181" spans="1:12" ht="38.25">
      <c r="A181" s="34"/>
      <c r="B181" s="53"/>
      <c r="C181" s="53" t="s">
        <v>46</v>
      </c>
      <c r="D181" s="52"/>
      <c r="E181" s="52"/>
      <c r="F181" s="54" t="s">
        <v>208</v>
      </c>
      <c r="G181" s="52"/>
      <c r="H181" s="54" t="s">
        <v>209</v>
      </c>
      <c r="I181" s="54"/>
      <c r="J181" s="54" t="s">
        <v>246</v>
      </c>
      <c r="K181" s="54"/>
      <c r="L181" s="54" t="s">
        <v>56</v>
      </c>
    </row>
    <row r="182" spans="1:12" ht="12.75">
      <c r="A182" s="34"/>
      <c r="D182" s="53"/>
      <c r="E182" s="53"/>
      <c r="F182" s="54" t="s">
        <v>12</v>
      </c>
      <c r="G182" s="53"/>
      <c r="H182" s="54" t="s">
        <v>12</v>
      </c>
      <c r="I182" s="54"/>
      <c r="J182" s="54" t="s">
        <v>12</v>
      </c>
      <c r="K182" s="54"/>
      <c r="L182" s="54" t="s">
        <v>12</v>
      </c>
    </row>
    <row r="183" spans="2:12" s="36" customFormat="1" ht="12.75">
      <c r="B183" s="67"/>
      <c r="C183" s="55" t="s">
        <v>45</v>
      </c>
      <c r="D183" s="56"/>
      <c r="E183" s="56"/>
      <c r="F183" s="57">
        <v>36156</v>
      </c>
      <c r="G183" s="56"/>
      <c r="H183" s="57">
        <v>37431</v>
      </c>
      <c r="I183" s="57"/>
      <c r="J183" s="57">
        <v>13131</v>
      </c>
      <c r="K183" s="57"/>
      <c r="L183" s="57">
        <f>H183-J183</f>
        <v>24300</v>
      </c>
    </row>
    <row r="184" spans="2:12" s="36" customFormat="1" ht="12.75">
      <c r="B184" s="67"/>
      <c r="C184" s="55" t="s">
        <v>210</v>
      </c>
      <c r="D184" s="56"/>
      <c r="E184" s="56"/>
      <c r="F184" s="57"/>
      <c r="G184" s="56"/>
      <c r="H184" s="57"/>
      <c r="I184" s="57"/>
      <c r="J184" s="57"/>
      <c r="K184" s="57"/>
      <c r="L184" s="57"/>
    </row>
    <row r="185" spans="1:12" s="59" customFormat="1" ht="12.75">
      <c r="A185" s="58"/>
      <c r="B185" s="67"/>
      <c r="C185" s="55" t="s">
        <v>211</v>
      </c>
      <c r="D185" s="55"/>
      <c r="E185" s="60"/>
      <c r="F185" s="57">
        <v>27000</v>
      </c>
      <c r="G185" s="60"/>
      <c r="H185" s="57">
        <v>27000</v>
      </c>
      <c r="I185" s="57"/>
      <c r="J185" s="39" t="s">
        <v>39</v>
      </c>
      <c r="K185" s="57"/>
      <c r="L185" s="57">
        <f>H185-0</f>
        <v>27000</v>
      </c>
    </row>
    <row r="186" spans="1:12" s="59" customFormat="1" ht="12.75">
      <c r="A186" s="58"/>
      <c r="B186" s="67"/>
      <c r="C186" s="55" t="s">
        <v>212</v>
      </c>
      <c r="D186" s="60"/>
      <c r="E186" s="60"/>
      <c r="F186" s="57"/>
      <c r="G186" s="60"/>
      <c r="H186" s="57"/>
      <c r="I186" s="57"/>
      <c r="J186" s="39"/>
      <c r="K186" s="57"/>
      <c r="L186" s="57"/>
    </row>
    <row r="187" spans="1:12" s="36" customFormat="1" ht="12.75">
      <c r="A187" s="61"/>
      <c r="B187" s="67"/>
      <c r="C187" s="55" t="s">
        <v>213</v>
      </c>
      <c r="D187" s="56"/>
      <c r="E187" s="56"/>
      <c r="F187" s="57">
        <v>25000</v>
      </c>
      <c r="G187" s="56"/>
      <c r="H187" s="57">
        <v>25000</v>
      </c>
      <c r="I187" s="57"/>
      <c r="J187" s="39" t="s">
        <v>39</v>
      </c>
      <c r="K187" s="57"/>
      <c r="L187" s="57">
        <f>H187-0</f>
        <v>25000</v>
      </c>
    </row>
    <row r="188" spans="1:12" s="36" customFormat="1" ht="12.75">
      <c r="A188" s="61"/>
      <c r="B188" s="67"/>
      <c r="C188" s="55" t="s">
        <v>57</v>
      </c>
      <c r="D188" s="56"/>
      <c r="E188" s="56"/>
      <c r="F188" s="57">
        <v>20000</v>
      </c>
      <c r="G188" s="56"/>
      <c r="H188" s="57">
        <v>20000</v>
      </c>
      <c r="I188" s="57"/>
      <c r="J188" s="57">
        <v>550</v>
      </c>
      <c r="K188" s="57"/>
      <c r="L188" s="57">
        <f>H188-J188</f>
        <v>19450</v>
      </c>
    </row>
    <row r="189" spans="1:12" s="36" customFormat="1" ht="12.75">
      <c r="A189" s="61"/>
      <c r="B189" s="67"/>
      <c r="C189" s="55" t="s">
        <v>214</v>
      </c>
      <c r="D189" s="56"/>
      <c r="E189" s="56"/>
      <c r="F189" s="56"/>
      <c r="G189" s="56"/>
      <c r="H189" s="57"/>
      <c r="I189" s="57"/>
      <c r="J189" s="57"/>
      <c r="K189" s="57"/>
      <c r="L189" s="57"/>
    </row>
    <row r="190" spans="1:12" s="36" customFormat="1" ht="12.75">
      <c r="A190" s="61"/>
      <c r="B190" s="67"/>
      <c r="C190" s="55" t="s">
        <v>215</v>
      </c>
      <c r="D190" s="56"/>
      <c r="E190" s="56"/>
      <c r="F190" s="56"/>
      <c r="G190" s="56"/>
      <c r="H190" s="57"/>
      <c r="I190" s="57"/>
      <c r="J190" s="57"/>
      <c r="K190" s="57"/>
      <c r="L190" s="57"/>
    </row>
    <row r="191" spans="1:12" s="36" customFormat="1" ht="12.75">
      <c r="A191" s="61"/>
      <c r="B191" s="67"/>
      <c r="C191" s="55" t="s">
        <v>216</v>
      </c>
      <c r="D191" s="56"/>
      <c r="E191" s="56"/>
      <c r="F191" s="56"/>
      <c r="G191" s="56"/>
      <c r="H191" s="57"/>
      <c r="I191" s="57"/>
      <c r="J191" s="57"/>
      <c r="K191" s="57"/>
      <c r="L191" s="57"/>
    </row>
    <row r="192" spans="1:12" s="59" customFormat="1" ht="12.75">
      <c r="A192" s="61"/>
      <c r="B192" s="67"/>
      <c r="C192" s="55" t="s">
        <v>217</v>
      </c>
      <c r="D192" s="55"/>
      <c r="E192" s="55"/>
      <c r="F192" s="65">
        <v>7000</v>
      </c>
      <c r="G192" s="55"/>
      <c r="H192" s="57">
        <v>7000</v>
      </c>
      <c r="I192" s="57"/>
      <c r="J192" s="57">
        <v>77</v>
      </c>
      <c r="K192" s="57"/>
      <c r="L192" s="57">
        <f>H192-J192</f>
        <v>6923</v>
      </c>
    </row>
    <row r="193" spans="1:12" s="36" customFormat="1" ht="12.75">
      <c r="A193" s="61"/>
      <c r="B193" s="67"/>
      <c r="C193" s="55" t="s">
        <v>47</v>
      </c>
      <c r="D193" s="56"/>
      <c r="E193" s="56"/>
      <c r="F193" s="57">
        <v>2000</v>
      </c>
      <c r="G193" s="56"/>
      <c r="H193" s="57">
        <v>2000</v>
      </c>
      <c r="I193" s="57"/>
      <c r="J193" s="57">
        <v>43</v>
      </c>
      <c r="K193" s="57"/>
      <c r="L193" s="57">
        <f>H193-J193</f>
        <v>1957</v>
      </c>
    </row>
    <row r="194" spans="1:12" s="36" customFormat="1" ht="12.75">
      <c r="A194" s="61"/>
      <c r="B194" s="67"/>
      <c r="C194" s="55" t="s">
        <v>48</v>
      </c>
      <c r="D194" s="56"/>
      <c r="E194" s="56"/>
      <c r="F194" s="57">
        <v>2000</v>
      </c>
      <c r="G194" s="56"/>
      <c r="H194" s="57">
        <v>725</v>
      </c>
      <c r="I194" s="57"/>
      <c r="J194" s="57">
        <v>725</v>
      </c>
      <c r="K194" s="57"/>
      <c r="L194" s="57">
        <f>H194-J194</f>
        <v>0</v>
      </c>
    </row>
    <row r="195" spans="1:12" s="36" customFormat="1" ht="13.5" thickBot="1">
      <c r="A195" s="61"/>
      <c r="C195" s="106" t="s">
        <v>49</v>
      </c>
      <c r="D195" s="106"/>
      <c r="E195" s="62"/>
      <c r="F195" s="63">
        <f>SUM(F183:F194)</f>
        <v>119156</v>
      </c>
      <c r="G195" s="62"/>
      <c r="H195" s="63">
        <f>SUM(H183:H194)</f>
        <v>119156</v>
      </c>
      <c r="I195" s="57"/>
      <c r="J195" s="63">
        <f>SUM(J183:J194)</f>
        <v>14526</v>
      </c>
      <c r="K195" s="57"/>
      <c r="L195" s="63">
        <f>H195-J195</f>
        <v>104630</v>
      </c>
    </row>
    <row r="196" spans="1:12" s="36" customFormat="1" ht="13.5" thickTop="1">
      <c r="A196" s="61"/>
      <c r="C196" s="62"/>
      <c r="D196" s="62"/>
      <c r="E196" s="62"/>
      <c r="F196" s="62"/>
      <c r="G196" s="62"/>
      <c r="H196" s="57"/>
      <c r="I196" s="57"/>
      <c r="J196" s="57"/>
      <c r="K196" s="57"/>
      <c r="L196" s="57"/>
    </row>
    <row r="197" spans="1:12" s="59" customFormat="1" ht="12.75">
      <c r="A197" s="67"/>
      <c r="C197" s="56" t="s">
        <v>218</v>
      </c>
      <c r="D197" s="78"/>
      <c r="E197" s="78"/>
      <c r="F197" s="78"/>
      <c r="G197" s="78"/>
      <c r="H197" s="79"/>
      <c r="I197" s="79"/>
      <c r="J197" s="79"/>
      <c r="K197" s="79"/>
      <c r="L197" s="79"/>
    </row>
    <row r="198" spans="3:12" s="67" customFormat="1" ht="12.75">
      <c r="C198" s="56" t="s">
        <v>219</v>
      </c>
      <c r="D198" s="56"/>
      <c r="E198" s="56"/>
      <c r="F198" s="56"/>
      <c r="G198" s="56"/>
      <c r="H198" s="56"/>
      <c r="I198" s="56"/>
      <c r="J198" s="56"/>
      <c r="K198" s="56"/>
      <c r="L198" s="56"/>
    </row>
    <row r="199" spans="1:9" s="80" customFormat="1" ht="12.75">
      <c r="A199" s="69"/>
      <c r="B199" s="68"/>
      <c r="I199" s="81"/>
    </row>
    <row r="200" spans="1:3" ht="12.75">
      <c r="A200" s="34">
        <v>21</v>
      </c>
      <c r="B200" s="69" t="s">
        <v>32</v>
      </c>
      <c r="C200" s="35"/>
    </row>
    <row r="201" spans="1:12" ht="12.75">
      <c r="A201" s="34"/>
      <c r="B201" s="67" t="s">
        <v>264</v>
      </c>
      <c r="C201" s="36"/>
      <c r="L201" s="37"/>
    </row>
    <row r="202" spans="1:12" ht="12.75">
      <c r="A202" s="34"/>
      <c r="B202" s="67"/>
      <c r="C202" s="36"/>
      <c r="L202" s="37"/>
    </row>
    <row r="203" spans="1:11" ht="12.75">
      <c r="A203" s="34"/>
      <c r="B203" s="67"/>
      <c r="C203" s="36"/>
      <c r="J203" s="54" t="s">
        <v>12</v>
      </c>
      <c r="K203" s="37"/>
    </row>
    <row r="204" spans="1:10" ht="13.5" thickBot="1">
      <c r="A204" s="34"/>
      <c r="C204" s="30" t="s">
        <v>186</v>
      </c>
      <c r="J204" s="64">
        <v>40392</v>
      </c>
    </row>
    <row r="205" spans="1:10" ht="13.5" thickTop="1">
      <c r="A205" s="34"/>
      <c r="C205" s="30"/>
      <c r="J205" s="42"/>
    </row>
    <row r="206" spans="1:3" ht="12.75">
      <c r="A206" s="34">
        <v>22</v>
      </c>
      <c r="B206" s="69" t="s">
        <v>141</v>
      </c>
      <c r="C206" s="35"/>
    </row>
    <row r="207" spans="1:2" ht="12.75">
      <c r="A207" s="34"/>
      <c r="B207" s="68" t="s">
        <v>9</v>
      </c>
    </row>
    <row r="208" ht="12.75">
      <c r="A208" s="34"/>
    </row>
    <row r="209" spans="1:3" ht="12.75">
      <c r="A209" s="34">
        <v>23</v>
      </c>
      <c r="B209" s="69" t="s">
        <v>142</v>
      </c>
      <c r="C209" s="35"/>
    </row>
    <row r="210" spans="1:2" ht="12.75">
      <c r="A210" s="34"/>
      <c r="B210" s="68" t="s">
        <v>55</v>
      </c>
    </row>
    <row r="211" spans="1:2" ht="12.75">
      <c r="A211" s="34"/>
      <c r="B211" s="68" t="s">
        <v>54</v>
      </c>
    </row>
    <row r="212" ht="12.75">
      <c r="A212" s="34"/>
    </row>
    <row r="213" spans="1:12" ht="12.75">
      <c r="A213" s="34">
        <v>24</v>
      </c>
      <c r="B213" s="70" t="s">
        <v>5</v>
      </c>
      <c r="C213" s="49"/>
      <c r="D213" s="36"/>
      <c r="E213" s="36"/>
      <c r="F213" s="36"/>
      <c r="G213" s="36"/>
      <c r="H213" s="36"/>
      <c r="I213" s="36"/>
      <c r="J213" s="36"/>
      <c r="K213" s="36"/>
      <c r="L213" s="36"/>
    </row>
    <row r="214" spans="1:13" ht="12.75">
      <c r="A214" s="48"/>
      <c r="B214" s="67" t="s">
        <v>43</v>
      </c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30"/>
    </row>
    <row r="215" ht="12.75">
      <c r="A215" s="34"/>
    </row>
    <row r="216" spans="1:2" ht="12.75">
      <c r="A216" s="45">
        <v>25</v>
      </c>
      <c r="B216" s="69" t="s">
        <v>104</v>
      </c>
    </row>
    <row r="217" spans="1:12" ht="12.75">
      <c r="A217" s="34"/>
      <c r="B217" s="69"/>
      <c r="J217" s="38" t="s">
        <v>10</v>
      </c>
      <c r="K217" s="38"/>
      <c r="L217" s="38" t="s">
        <v>243</v>
      </c>
    </row>
    <row r="218" spans="1:12" ht="12.75">
      <c r="A218" s="34"/>
      <c r="J218" s="38" t="s">
        <v>42</v>
      </c>
      <c r="K218" s="38"/>
      <c r="L218" s="38" t="s">
        <v>42</v>
      </c>
    </row>
    <row r="219" spans="10:12" ht="12.75">
      <c r="J219" s="9">
        <v>37802</v>
      </c>
      <c r="K219" s="38"/>
      <c r="L219" s="9">
        <v>37802</v>
      </c>
    </row>
    <row r="220" spans="1:2" ht="12.75">
      <c r="A220" s="48" t="s">
        <v>105</v>
      </c>
      <c r="B220" s="69" t="s">
        <v>171</v>
      </c>
    </row>
    <row r="221" spans="1:12" ht="12.75">
      <c r="A221" s="48"/>
      <c r="B221" s="69"/>
      <c r="J221" s="54" t="s">
        <v>12</v>
      </c>
      <c r="K221" s="38"/>
      <c r="L221" s="54" t="s">
        <v>12</v>
      </c>
    </row>
    <row r="222" spans="1:12" ht="12.75">
      <c r="A222" s="48"/>
      <c r="C222" s="30" t="s">
        <v>227</v>
      </c>
      <c r="J222" s="65">
        <v>930</v>
      </c>
      <c r="K222" s="65"/>
      <c r="L222" s="65">
        <v>1174</v>
      </c>
    </row>
    <row r="223" spans="1:12" ht="12.75">
      <c r="A223" s="48"/>
      <c r="C223" s="30" t="s">
        <v>258</v>
      </c>
      <c r="J223" s="92">
        <v>-497</v>
      </c>
      <c r="K223" s="92"/>
      <c r="L223" s="92">
        <v>-1002</v>
      </c>
    </row>
    <row r="224" spans="1:12" ht="13.5" thickBot="1">
      <c r="A224" s="48"/>
      <c r="C224" s="8" t="s">
        <v>193</v>
      </c>
      <c r="J224" s="85">
        <f>SUM(J222:J223)</f>
        <v>433</v>
      </c>
      <c r="K224" s="65"/>
      <c r="L224" s="85">
        <f>SUM(L222:L223)</f>
        <v>172</v>
      </c>
    </row>
    <row r="225" spans="1:12" ht="12.75">
      <c r="A225" s="48"/>
      <c r="C225" s="30"/>
      <c r="J225" s="65"/>
      <c r="K225" s="65"/>
      <c r="L225" s="65"/>
    </row>
    <row r="226" spans="1:12" ht="12.75">
      <c r="A226" s="48"/>
      <c r="C226" s="30"/>
      <c r="J226" s="76" t="s">
        <v>101</v>
      </c>
      <c r="K226" s="65"/>
      <c r="L226" s="76" t="s">
        <v>101</v>
      </c>
    </row>
    <row r="227" spans="1:12" ht="13.5" thickBot="1">
      <c r="A227" s="48"/>
      <c r="C227" s="30" t="s">
        <v>236</v>
      </c>
      <c r="J227" s="84">
        <v>80784</v>
      </c>
      <c r="K227" s="65"/>
      <c r="L227" s="84">
        <v>80784</v>
      </c>
    </row>
    <row r="228" spans="1:12" ht="12" customHeight="1">
      <c r="A228" s="48"/>
      <c r="C228" s="30"/>
      <c r="J228" s="65"/>
      <c r="K228" s="65"/>
      <c r="L228" s="65"/>
    </row>
    <row r="229" spans="1:12" ht="13.5" thickBot="1">
      <c r="A229" s="48"/>
      <c r="C229" s="33" t="s">
        <v>256</v>
      </c>
      <c r="J229" s="82">
        <v>0.55</v>
      </c>
      <c r="K229" s="65"/>
      <c r="L229" s="82">
        <v>0.21</v>
      </c>
    </row>
    <row r="230" spans="1:10" ht="12.75">
      <c r="A230" s="48"/>
      <c r="H230" s="31"/>
      <c r="I230" s="65"/>
      <c r="J230" s="31"/>
    </row>
    <row r="231" spans="1:10" ht="12.75">
      <c r="A231" s="48" t="s">
        <v>107</v>
      </c>
      <c r="B231" s="69" t="s">
        <v>106</v>
      </c>
      <c r="H231" s="31"/>
      <c r="I231" s="65"/>
      <c r="J231" s="31"/>
    </row>
    <row r="232" spans="1:10" ht="12.75">
      <c r="A232" s="48"/>
      <c r="B232" s="68" t="s">
        <v>237</v>
      </c>
      <c r="C232" s="30"/>
      <c r="H232" s="31"/>
      <c r="I232" s="65"/>
      <c r="J232" s="31"/>
    </row>
    <row r="233" spans="1:10" ht="12.75">
      <c r="A233" s="48"/>
      <c r="B233" s="68" t="s">
        <v>169</v>
      </c>
      <c r="C233" s="30"/>
      <c r="H233" s="31"/>
      <c r="I233" s="65"/>
      <c r="J233" s="31"/>
    </row>
    <row r="234" spans="1:10" ht="12.75">
      <c r="A234" s="48"/>
      <c r="B234" s="68" t="s">
        <v>170</v>
      </c>
      <c r="C234" s="30"/>
      <c r="H234" s="31"/>
      <c r="I234" s="65"/>
      <c r="J234" s="31"/>
    </row>
    <row r="235" spans="1:2" ht="12.75">
      <c r="A235" s="34"/>
      <c r="B235" s="69"/>
    </row>
    <row r="236" ht="12.75">
      <c r="A236" s="34"/>
    </row>
    <row r="237" ht="12.75">
      <c r="A237" s="35" t="s">
        <v>28</v>
      </c>
    </row>
    <row r="238" ht="12.75">
      <c r="A238" s="35"/>
    </row>
    <row r="241" ht="12.75">
      <c r="A241" s="35" t="s">
        <v>26</v>
      </c>
    </row>
    <row r="242" ht="12.75">
      <c r="A242" s="35" t="s">
        <v>27</v>
      </c>
    </row>
    <row r="243" ht="12.75">
      <c r="A243" s="35"/>
    </row>
    <row r="245" ht="12.75">
      <c r="A245" s="33" t="s">
        <v>247</v>
      </c>
    </row>
    <row r="246" ht="12.75">
      <c r="A246" s="34"/>
    </row>
    <row r="247" ht="12.75">
      <c r="A247" s="34"/>
    </row>
    <row r="248" ht="12.75">
      <c r="A248" s="34"/>
    </row>
    <row r="249" ht="12.75">
      <c r="A249" s="34"/>
    </row>
    <row r="250" ht="12.75">
      <c r="A250" s="34"/>
    </row>
    <row r="251" ht="12.75">
      <c r="A251" s="34"/>
    </row>
    <row r="252" ht="12.75">
      <c r="A252" s="34"/>
    </row>
    <row r="254" ht="12.75">
      <c r="B254" s="68" t="s">
        <v>29</v>
      </c>
    </row>
  </sheetData>
  <mergeCells count="14">
    <mergeCell ref="F109:H109"/>
    <mergeCell ref="J109:L109"/>
    <mergeCell ref="F110:H110"/>
    <mergeCell ref="J110:L110"/>
    <mergeCell ref="C195:D195"/>
    <mergeCell ref="A1:L1"/>
    <mergeCell ref="A2:L2"/>
    <mergeCell ref="A3:L3"/>
    <mergeCell ref="F98:H98"/>
    <mergeCell ref="F99:H99"/>
    <mergeCell ref="J98:L98"/>
    <mergeCell ref="J99:L99"/>
    <mergeCell ref="G35:I35"/>
    <mergeCell ref="H122:J122"/>
  </mergeCells>
  <printOptions/>
  <pageMargins left="0.62992125984252" right="0.275590551181102" top="0.53" bottom="0.23" header="0.32" footer="0.42"/>
  <pageSetup horizontalDpi="600" verticalDpi="600" orientation="portrait" paperSize="9" r:id="rId1"/>
  <rowBreaks count="3" manualBreakCount="3">
    <brk id="119" max="255" man="1"/>
    <brk id="160" max="255" man="1"/>
    <brk id="2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i</cp:lastModifiedBy>
  <cp:lastPrinted>2003-07-21T08:10:21Z</cp:lastPrinted>
  <dcterms:created xsi:type="dcterms:W3CDTF">2000-01-05T01:22:18Z</dcterms:created>
  <dcterms:modified xsi:type="dcterms:W3CDTF">2003-07-22T09:43:41Z</dcterms:modified>
  <cp:category/>
  <cp:version/>
  <cp:contentType/>
  <cp:contentStatus/>
</cp:coreProperties>
</file>